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johncresson/Desktop/NDIGI/"/>
    </mc:Choice>
  </mc:AlternateContent>
  <xr:revisionPtr revIDLastSave="0" documentId="8_{E09EF48E-E6B3-3845-928B-3574472FABCD}" xr6:coauthVersionLast="45" xr6:coauthVersionMax="45" xr10:uidLastSave="{00000000-0000-0000-0000-000000000000}"/>
  <bookViews>
    <workbookView xWindow="0" yWindow="460" windowWidth="25600" windowHeight="12220" tabRatio="967" activeTab="10" xr2:uid="{00000000-000D-0000-FFFF-FFFF00000000}"/>
  </bookViews>
  <sheets>
    <sheet name="Title" sheetId="1" r:id="rId1"/>
    <sheet name="Etiquette" sheetId="14" r:id="rId2"/>
    <sheet name="Shortcuts" sheetId="5" r:id="rId3"/>
    <sheet name="Financial Pulls&gt;&gt;&gt;" sheetId="12" r:id="rId4"/>
    <sheet name="Income Statement" sheetId="9" r:id="rId5"/>
    <sheet name="Balance Sheet" sheetId="10" r:id="rId6"/>
    <sheet name="Cash Flow" sheetId="11" r:id="rId7"/>
    <sheet name="DCF&gt;&gt;&gt;" sheetId="2" r:id="rId8"/>
    <sheet name="DCF" sheetId="4" r:id="rId9"/>
    <sheet name="LBO&gt;&gt;&gt;" sheetId="3" r:id="rId10"/>
    <sheet name="LBO" sheetId="15" r:id="rId11"/>
  </sheets>
  <externalReferences>
    <externalReference r:id="rId12"/>
    <externalReference r:id="rId13"/>
    <externalReference r:id="rId14"/>
    <externalReference r:id="rId15"/>
  </externalReferences>
  <definedNames>
    <definedName name="__FDS_HYPERLINK_TOGGLE_STATE__" hidden="1">"ON"</definedName>
    <definedName name="Blank3" hidden="1">'[1]Tef Mobile'!$AI$6</definedName>
    <definedName name="Blank4" hidden="1">'[1]Tef Mobile'!$AJ$6</definedName>
    <definedName name="Blank5" hidden="1">'[1]Tef Mobile'!$AK$6</definedName>
    <definedName name="Blank6" hidden="1">'[1]Tef Mobile'!$AL$6</definedName>
    <definedName name="Blank7" hidden="1">'[1]Tef Mobile'!$AM$6</definedName>
    <definedName name="Blank8" hidden="1">'[1]Tef Mobile'!$AN$6</definedName>
    <definedName name="BLPH1000001" hidden="1">[2]Sheet1!$B$12</definedName>
    <definedName name="cb_sChart250B349A_opts" hidden="1">"2, 1, 1, True, 2, False, False, , 0, False, False, 1, 1"</definedName>
    <definedName name="cb_sChart250B5702_opts" hidden="1">"2, 1, 1, False, 2, False, False, , 0, False, False, 1, 1"</definedName>
    <definedName name="cb_sChart250B585D_opts" hidden="1">"2, 1, 1, True, 2, False, False, , 0, False, False, 1, 1"</definedName>
    <definedName name="CIQWBGuid" hidden="1">"cd1289a9-1e36-4fce-ab3b-f341b6e40ed5"</definedName>
    <definedName name="cIRC">'[3]Control Panel'!$E$4</definedName>
    <definedName name="CompanyName1" hidden="1">'[1]Tef Mobile'!$G$6</definedName>
    <definedName name="CompanyName3" hidden="1">'[1]Tef Mobile'!$M$6</definedName>
    <definedName name="CompRange1" hidden="1">OFFSET([4]!CompRange1Main,9,0,COUNTA([4]!CompRange1Main)-COUNTA('[1]Tef Mobile'!$H$1:$H$9),1)</definedName>
    <definedName name="CompRange1a" hidden="1">OFFSET([4]!CompRange1Main,9,0,COUNTA([4]!CompRange1Main)-COUNTA('[1]Tef Mobile'!$H$1:$H$9),1)</definedName>
    <definedName name="CompRange1b" hidden="1">OFFSET([4]!CompRange1Main,9,0,COUNTA([4]!CompRange1Main)-COUNTA('[1]Tef Mobile'!$H$1:$H$9),1)</definedName>
    <definedName name="CompRange1c" hidden="1">OFFSET([4]!CompRange1Main,9,0,COUNTA([4]!CompRange1Main)-COUNTA('[1]Tef Mobile'!$H$1:$H$9),1)</definedName>
    <definedName name="CompRange1Main" hidden="1">'[1]Tef Mobile'!$H$1:$H$65536</definedName>
    <definedName name="CompRange2" hidden="1">OFFSET([4]!CompRange2Main,9,0,COUNTA([4]!CompRange2Main)-COUNTA('[1]Tef Mobile'!$K$1:$K$9),1)</definedName>
    <definedName name="CompRange2a" hidden="1">OFFSET([4]!CompRange2Main,9,0,COUNTA([4]!CompRange2Main)-COUNTA('[1]Tef Mobile'!$K$1:$K$9),1)</definedName>
    <definedName name="CompRange2b" hidden="1">OFFSET([4]!CompRange2Main,9,0,COUNTA([4]!CompRange2Main)-COUNTA('[1]Tef Mobile'!$K$1:$K$9),1)</definedName>
    <definedName name="CompRange2c" hidden="1">OFFSET([4]!CompRange2Main,9,0,COUNTA([4]!CompRange2Main)-COUNTA('[1]Tef Mobile'!$K$1:$K$9),1)</definedName>
    <definedName name="CompRange2Main" hidden="1">'[1]Tef Mobile'!$K$1:$K$65536</definedName>
    <definedName name="CompRange3" hidden="1">OFFSET([4]!CompRange3Main,9,0,COUNTA([4]!CompRange3Main)-COUNTA('[1]Tef Mobile'!$N$1:$N$9),1)</definedName>
    <definedName name="CompRange3a" hidden="1">OFFSET([4]!CompRange3Main,9,0,COUNTA([4]!CompRange3Main)-COUNTA('[1]Tef Mobile'!$N$1:$N$9),1)</definedName>
    <definedName name="CompRange3b" hidden="1">OFFSET([4]!CompRange3Main,9,0,COUNTA([4]!CompRange3Main)-COUNTA('[1]Tef Mobile'!$N$1:$N$9),1)</definedName>
    <definedName name="CompRange3c" hidden="1">OFFSET([4]!CompRange3Main,9,0,COUNTA([4]!CompRange3Main)-COUNTA('[1]Tef Mobile'!$N$1:$N$9),1)</definedName>
    <definedName name="CompRange3Main" hidden="1">'[1]Tef Mobile'!$N$1:$N$65536</definedName>
    <definedName name="CompRange4" hidden="1">OFFSET([4]!CompRange1Main,9,0,COUNTA([4]!CompRange1Main)-COUNTA('[1]Tef Mobile'!$H$1:$H$9),1)</definedName>
    <definedName name="CompRange4c" hidden="1">OFFSET([4]!CompRange3Main,9,0,COUNTA([4]!CompRange3Main)-COUNTA('[1]Tef Mobile'!$N$1:$N$9),1)</definedName>
    <definedName name="DataRangeCompb" hidden="1">OFFSET([4]!DateRangeCompMain,9,0,COUNTA([4]!DateRangeCompMain)-COUNTA('[1]Tef Mobile'!$F$1:$F$9),1)</definedName>
    <definedName name="DateRangeComp" hidden="1">OFFSET([4]!DateRangeCompMain,9,0,COUNTA([4]!DateRangeCompMain)-COUNTA('[1]Tef Mobile'!$F$1:$F$9),1)</definedName>
    <definedName name="DateRangeCompa" hidden="1">OFFSET([4]!DateRangeCompMain,9,0,COUNTA([4]!DateRangeCompMain)-COUNTA('[1]Tef Mobile'!$F$1:$F$9),1)</definedName>
    <definedName name="DateRangeCompc" hidden="1">OFFSET([4]!DateRangeCompMain,9,0,COUNTA([4]!DateRangeCompMain)-COUNTA('[1]Tef Mobile'!$F$1:$F$9),1)</definedName>
    <definedName name="DateRangeCompMain" hidden="1">'[1]Tef Mobile'!$F$1:$F$65536</definedName>
    <definedName name="DCF" localSheetId="10" hidden="1">{#N/A,#N/A,FALSE,"DCF Summary";#N/A,#N/A,FALSE,"Casema";#N/A,#N/A,FALSE,"Casema NoTel";#N/A,#N/A,FALSE,"UK";#N/A,#N/A,FALSE,"RCF";#N/A,#N/A,FALSE,"Intercable CZ";#N/A,#N/A,FALSE,"Interkabel P"}</definedName>
    <definedName name="DCF" hidden="1">{#N/A,#N/A,FALSE,"DCF Summary";#N/A,#N/A,FALSE,"Casema";#N/A,#N/A,FALSE,"Casema NoTel";#N/A,#N/A,FALSE,"UK";#N/A,#N/A,FALSE,"RCF";#N/A,#N/A,FALSE,"Intercable CZ";#N/A,#N/A,FALSE,"Interkabel P"}</definedName>
    <definedName name="DCFa" localSheetId="10" hidden="1">{#N/A,#N/A,FALSE,"DCF Summary";#N/A,#N/A,FALSE,"Casema";#N/A,#N/A,FALSE,"Casema NoTel";#N/A,#N/A,FALSE,"UK";#N/A,#N/A,FALSE,"RCF";#N/A,#N/A,FALSE,"Intercable CZ";#N/A,#N/A,FALSE,"Interkabel P"}</definedName>
    <definedName name="DCFa" hidden="1">{#N/A,#N/A,FALSE,"DCF Summary";#N/A,#N/A,FALSE,"Casema";#N/A,#N/A,FALSE,"Casema NoTel";#N/A,#N/A,FALSE,"UK";#N/A,#N/A,FALSE,"RCF";#N/A,#N/A,FALSE,"Intercable CZ";#N/A,#N/A,FALSE,"Interkabel P"}</definedName>
    <definedName name="DCFb" localSheetId="10" hidden="1">{#N/A,#N/A,FALSE,"DCF Summary";#N/A,#N/A,FALSE,"Casema";#N/A,#N/A,FALSE,"Casema NoTel";#N/A,#N/A,FALSE,"UK";#N/A,#N/A,FALSE,"RCF";#N/A,#N/A,FALSE,"Intercable CZ";#N/A,#N/A,FALSE,"Interkabel P"}</definedName>
    <definedName name="DCFb" hidden="1">{#N/A,#N/A,FALSE,"DCF Summary";#N/A,#N/A,FALSE,"Casema";#N/A,#N/A,FALSE,"Casema NoTel";#N/A,#N/A,FALSE,"UK";#N/A,#N/A,FALSE,"RCF";#N/A,#N/A,FALSE,"Intercable CZ";#N/A,#N/A,FALSE,"Interkabel P"}</definedName>
    <definedName name="DCFc" localSheetId="10" hidden="1">{#N/A,#N/A,FALSE,"DCF Summary";#N/A,#N/A,FALSE,"Casema";#N/A,#N/A,FALSE,"Casema NoTel";#N/A,#N/A,FALSE,"UK";#N/A,#N/A,FALSE,"RCF";#N/A,#N/A,FALSE,"Intercable CZ";#N/A,#N/A,FALSE,"Interkabel P"}</definedName>
    <definedName name="DCFc" hidden="1">{#N/A,#N/A,FALSE,"DCF Summary";#N/A,#N/A,FALSE,"Casema";#N/A,#N/A,FALSE,"Casema NoTel";#N/A,#N/A,FALSE,"UK";#N/A,#N/A,FALSE,"RCF";#N/A,#N/A,FALSE,"Intercable CZ";#N/A,#N/A,FALSE,"Interkabel P"}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_FDIC" hidden="1">"c6522"</definedName>
    <definedName name="IQ_CONTRACTS_OTHER_COMMODITIES_EQUITIES.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EPS_SURPRISE" hidden="1">"c1635"</definedName>
    <definedName name="IQ_ESTIMATED_ASSESSABLE_DEPOSITS_FDIC" hidden="1">"c6490"</definedName>
    <definedName name="IQ_ESTIMATED_INSURED_DEPOSITS_FDIC" hidden="1">"c6491"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H">100000</definedName>
    <definedName name="IQ_FHLB_ADVANCES_FDIC" hidden="1">"c6366"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YEAR_FIXED_AND_FLOATING_RATE_FDIC" hidden="1">"c6422"</definedName>
    <definedName name="IQ_FIVE_YEAR_MORTGAGE_PASS_THROUGHS_FDIC" hidden="1">"c6414"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_CONTRACTS_FDIC" hidden="1">"c6517"</definedName>
    <definedName name="IQ_FX_CONTRACTS_SPOT_FDIC" hidden="1">"c6356"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LOANS_FDIC" hidden="1">"c6365"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localSheetId="10" hidden="1">43150.7631828704</definedName>
    <definedName name="IQ_NAMES_REVISION_DATE_" hidden="1">43866.7719328704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>6000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G_TOTAL_OIL_PRODUCTON" hidden="1">"c2059"</definedName>
    <definedName name="IQ_OPENED55" hidden="1">1</definedName>
    <definedName name="IQ_OPER_INC_BR" hidden="1">"c850"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MINING_REVENUE_COAL" hidden="1">"c15931"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_FDIC" hidden="1">"c13646"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RETURN_ASSETS_FDIC" hidden="1">"c6731"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ISK_WEIGHTED_ASSETS_FDIC" hidden="1">"c6370"</definedName>
    <definedName name="IQ_ROYALTY_REVENUE_COAL" hidden="1">"c15932"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>3000</definedName>
    <definedName name="IQ_YTDMONTH" hidden="1">130000</definedName>
    <definedName name="IQB_BOOKMARK_COUNT" hidden="1">0</definedName>
    <definedName name="IQRD2" hidden="1">"$D$3"</definedName>
    <definedName name="IQRE2" hidden="1">"$E$3"</definedName>
    <definedName name="IQRE49" hidden="1">"$E$50:$E$89"</definedName>
    <definedName name="IQRF49" hidden="1">"$F$50:$F$111"</definedName>
    <definedName name="IQRG49" hidden="1">"$G$50:$G$178"</definedName>
    <definedName name="IQRI49" hidden="1">"$I$50:$I$303"</definedName>
    <definedName name="IQRK49" hidden="1">"$K$50:$K$303"</definedName>
    <definedName name="M_PlaceofPath" hidden="1">"F:\CMOTZ\excel\ati\ATI_VDF.XLS"</definedName>
    <definedName name="_xlnm.Print_Area" localSheetId="0">Title!$A$1:$M$20</definedName>
    <definedName name="_xlnm.Print_Titles" localSheetId="5">'Balance Sheet'!$1:$3</definedName>
    <definedName name="_xlnm.Print_Titles" localSheetId="6">'Cash Flow'!$1:$3</definedName>
    <definedName name="_xlnm.Print_Titles" localSheetId="4">'Income Statement'!$1:$3</definedName>
    <definedName name="SAPBEXrevision" hidden="1">5</definedName>
    <definedName name="SAPBEXsysID" hidden="1">"SBP"</definedName>
    <definedName name="SAPBEXwbID" hidden="1">"3O17YR005ZFZ08Q2V4KTUBEFF"</definedName>
    <definedName name="wrn.Complete." localSheetId="10" hidden="1">{#N/A,#N/A,TRUE,"DCF Summary";#N/A,#N/A,TRUE,"Casema";#N/A,#N/A,TRUE,"UK";#N/A,#N/A,TRUE,"RCF";#N/A,#N/A,TRUE,"Intercable CZ";#N/A,#N/A,TRUE,"Interkabel P";#N/A,#N/A,TRUE,"LBO-Total";#N/A,#N/A,TRUE,"LBO-Casema"}</definedName>
    <definedName name="wrn.Complete." hidden="1">{#N/A,#N/A,TRUE,"DCF Summary";#N/A,#N/A,TRUE,"Casema";#N/A,#N/A,TRUE,"UK";#N/A,#N/A,TRUE,"RCF";#N/A,#N/A,TRUE,"Intercable CZ";#N/A,#N/A,TRUE,"Interkabel P";#N/A,#N/A,TRUE,"LBO-Total";#N/A,#N/A,TRUE,"LBO-Casema"}</definedName>
    <definedName name="wrn.Complete.a" localSheetId="10" hidden="1">{#N/A,#N/A,TRUE,"DCF Summary";#N/A,#N/A,TRUE,"Casema";#N/A,#N/A,TRUE,"UK";#N/A,#N/A,TRUE,"RCF";#N/A,#N/A,TRUE,"Intercable CZ";#N/A,#N/A,TRUE,"Interkabel P";#N/A,#N/A,TRUE,"LBO-Total";#N/A,#N/A,TRUE,"LBO-Casema"}</definedName>
    <definedName name="wrn.Complete.a" hidden="1">{#N/A,#N/A,TRUE,"DCF Summary";#N/A,#N/A,TRUE,"Casema";#N/A,#N/A,TRUE,"UK";#N/A,#N/A,TRUE,"RCF";#N/A,#N/A,TRUE,"Intercable CZ";#N/A,#N/A,TRUE,"Interkabel P";#N/A,#N/A,TRUE,"LBO-Total";#N/A,#N/A,TRUE,"LBO-Casema"}</definedName>
    <definedName name="wrn.Complete.b" localSheetId="10" hidden="1">{#N/A,#N/A,TRUE,"DCF Summary";#N/A,#N/A,TRUE,"Casema";#N/A,#N/A,TRUE,"UK";#N/A,#N/A,TRUE,"RCF";#N/A,#N/A,TRUE,"Intercable CZ";#N/A,#N/A,TRUE,"Interkabel P";#N/A,#N/A,TRUE,"LBO-Total";#N/A,#N/A,TRUE,"LBO-Casema"}</definedName>
    <definedName name="wrn.Complete.b" hidden="1">{#N/A,#N/A,TRUE,"DCF Summary";#N/A,#N/A,TRUE,"Casema";#N/A,#N/A,TRUE,"UK";#N/A,#N/A,TRUE,"RCF";#N/A,#N/A,TRUE,"Intercable CZ";#N/A,#N/A,TRUE,"Interkabel P";#N/A,#N/A,TRUE,"LBO-Total";#N/A,#N/A,TRUE,"LBO-Casema"}</definedName>
    <definedName name="wrn.Complete.c" localSheetId="10" hidden="1">{#N/A,#N/A,TRUE,"DCF Summary";#N/A,#N/A,TRUE,"Casema";#N/A,#N/A,TRUE,"UK";#N/A,#N/A,TRUE,"RCF";#N/A,#N/A,TRUE,"Intercable CZ";#N/A,#N/A,TRUE,"Interkabel P";#N/A,#N/A,TRUE,"LBO-Total";#N/A,#N/A,TRUE,"LBO-Casema"}</definedName>
    <definedName name="wrn.Complete.c" hidden="1">{#N/A,#N/A,TRUE,"DCF Summary";#N/A,#N/A,TRUE,"Casema";#N/A,#N/A,TRUE,"UK";#N/A,#N/A,TRUE,"RCF";#N/A,#N/A,TRUE,"Intercable CZ";#N/A,#N/A,TRUE,"Interkabel P";#N/A,#N/A,TRUE,"LBO-Total";#N/A,#N/A,TRUE,"LBO-Casema"}</definedName>
    <definedName name="wrn.DCF._.Only." localSheetId="10" hidden="1">{#N/A,#N/A,FALSE,"DCF Summary";#N/A,#N/A,FALSE,"Casema";#N/A,#N/A,FALSE,"Casema NoTel";#N/A,#N/A,FALSE,"UK";#N/A,#N/A,FALSE,"RCF";#N/A,#N/A,FALSE,"Intercable CZ";#N/A,#N/A,FALSE,"Interkabel P"}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Only.a" localSheetId="10" hidden="1">{#N/A,#N/A,FALSE,"DCF Summary";#N/A,#N/A,FALSE,"Casema";#N/A,#N/A,FALSE,"Casema NoTel";#N/A,#N/A,FALSE,"UK";#N/A,#N/A,FALSE,"RCF";#N/A,#N/A,FALSE,"Intercable CZ";#N/A,#N/A,FALSE,"Interkabel P"}</definedName>
    <definedName name="wrn.DCF._.Only.a" hidden="1">{#N/A,#N/A,FALSE,"DCF Summary";#N/A,#N/A,FALSE,"Casema";#N/A,#N/A,FALSE,"Casema NoTel";#N/A,#N/A,FALSE,"UK";#N/A,#N/A,FALSE,"RCF";#N/A,#N/A,FALSE,"Intercable CZ";#N/A,#N/A,FALSE,"Interkabel P"}</definedName>
    <definedName name="wrn.DCF._.Only.b" localSheetId="10" hidden="1">{#N/A,#N/A,FALSE,"DCF Summary";#N/A,#N/A,FALSE,"Casema";#N/A,#N/A,FALSE,"Casema NoTel";#N/A,#N/A,FALSE,"UK";#N/A,#N/A,FALSE,"RCF";#N/A,#N/A,FALSE,"Intercable CZ";#N/A,#N/A,FALSE,"Interkabel P"}</definedName>
    <definedName name="wrn.DCF._.Only.b" hidden="1">{#N/A,#N/A,FALSE,"DCF Summary";#N/A,#N/A,FALSE,"Casema";#N/A,#N/A,FALSE,"Casema NoTel";#N/A,#N/A,FALSE,"UK";#N/A,#N/A,FALSE,"RCF";#N/A,#N/A,FALSE,"Intercable CZ";#N/A,#N/A,FALSE,"Interkabel P"}</definedName>
    <definedName name="wrn.DCF._Only.c" localSheetId="10" hidden="1">{#N/A,#N/A,FALSE,"DCF Summary";#N/A,#N/A,FALSE,"Casema";#N/A,#N/A,FALSE,"Casema NoTel";#N/A,#N/A,FALSE,"UK";#N/A,#N/A,FALSE,"RCF";#N/A,#N/A,FALSE,"Intercable CZ";#N/A,#N/A,FALSE,"Interkabel P"}</definedName>
    <definedName name="wrn.DCF._Only.c" hidden="1">{#N/A,#N/A,FALSE,"DCF Summary";#N/A,#N/A,FALSE,"Casema";#N/A,#N/A,FALSE,"Casema NoTel";#N/A,#N/A,FALSE,"UK";#N/A,#N/A,FALSE,"RCF";#N/A,#N/A,FALSE,"Intercable CZ";#N/A,#N/A,FALSE,"Interkabel 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K61" i="15"/>
  <c r="J61" i="15"/>
  <c r="I61" i="15"/>
  <c r="H61" i="15"/>
  <c r="G61" i="15"/>
  <c r="F61" i="15"/>
  <c r="E67" i="15"/>
  <c r="E62" i="15" l="1"/>
  <c r="E72" i="15"/>
  <c r="E53" i="10" l="1"/>
  <c r="F53" i="10"/>
  <c r="G53" i="10"/>
  <c r="H53" i="10"/>
  <c r="I53" i="10"/>
  <c r="E81" i="5"/>
  <c r="J70" i="5"/>
  <c r="E78" i="5" s="1"/>
  <c r="I70" i="5"/>
  <c r="G77" i="5"/>
  <c r="G78" i="5"/>
  <c r="G4" i="14"/>
  <c r="H4" i="14" s="1"/>
  <c r="I4" i="14" s="1"/>
  <c r="J4" i="14" s="1"/>
  <c r="K4" i="14" s="1"/>
  <c r="L4" i="14" s="1"/>
  <c r="M4" i="14" s="1"/>
  <c r="N4" i="14" s="1"/>
  <c r="G79" i="5" l="1"/>
  <c r="F8" i="14"/>
  <c r="G8" i="14"/>
  <c r="H8" i="14"/>
  <c r="I8" i="14"/>
  <c r="J8" i="14"/>
  <c r="E8" i="14"/>
  <c r="G9" i="14" l="1"/>
  <c r="H9" i="14"/>
  <c r="I9" i="14"/>
  <c r="J9" i="14"/>
  <c r="F9" i="14"/>
  <c r="F6" i="14"/>
  <c r="F7" i="14" s="1"/>
  <c r="G6" i="14"/>
  <c r="G7" i="14" s="1"/>
  <c r="H6" i="14"/>
  <c r="H7" i="14" s="1"/>
  <c r="I6" i="14"/>
  <c r="I7" i="14" s="1"/>
  <c r="J6" i="14"/>
  <c r="J7" i="14" s="1"/>
  <c r="F53" i="5" l="1"/>
  <c r="F51" i="5"/>
  <c r="J79" i="4" l="1"/>
  <c r="K79" i="4" s="1"/>
  <c r="L79" i="4" s="1"/>
  <c r="M79" i="4" s="1"/>
  <c r="N79" i="4" s="1"/>
  <c r="O79" i="4" s="1"/>
  <c r="P79" i="4" s="1"/>
  <c r="Q79" i="4" s="1"/>
  <c r="J49" i="4"/>
  <c r="K49" i="4" s="1"/>
  <c r="L49" i="4" s="1"/>
  <c r="M49" i="4" s="1"/>
  <c r="N49" i="4" s="1"/>
  <c r="O49" i="4" s="1"/>
  <c r="P49" i="4" s="1"/>
  <c r="Q49" i="4" s="1"/>
  <c r="F43" i="5"/>
  <c r="G33" i="5"/>
  <c r="H33" i="5"/>
  <c r="I33" i="5"/>
  <c r="J33" i="5"/>
  <c r="F33" i="5"/>
  <c r="G11" i="5"/>
  <c r="F7" i="5"/>
  <c r="G7" i="5"/>
  <c r="H7" i="5"/>
  <c r="I7" i="5"/>
  <c r="J7" i="5"/>
  <c r="F4" i="11" l="1"/>
  <c r="G4" i="11" s="1"/>
  <c r="H4" i="11" s="1"/>
  <c r="I4" i="11" s="1"/>
  <c r="F4" i="10"/>
  <c r="G4" i="10" s="1"/>
  <c r="H4" i="10" s="1"/>
  <c r="I4" i="10" s="1"/>
  <c r="F4" i="9"/>
  <c r="G4" i="9" s="1"/>
  <c r="H4" i="9" s="1"/>
  <c r="I4" i="9" s="1"/>
  <c r="J115" i="4" l="1"/>
  <c r="P132" i="15" l="1"/>
</calcChain>
</file>

<file path=xl/sharedStrings.xml><?xml version="1.0" encoding="utf-8"?>
<sst xmlns="http://schemas.openxmlformats.org/spreadsheetml/2006/main" count="436" uniqueCount="335">
  <si>
    <t>Name:</t>
  </si>
  <si>
    <t>Email:</t>
  </si>
  <si>
    <t>Year:</t>
  </si>
  <si>
    <t xml:space="preserve">
               </t>
  </si>
  <si>
    <t>EBIT</t>
  </si>
  <si>
    <t>Normalized Diluted EPS</t>
  </si>
  <si>
    <t>Normalized Basic EPS</t>
  </si>
  <si>
    <t>Diluted EPS Excl. Extra Items</t>
  </si>
  <si>
    <t>Diluted EPS</t>
  </si>
  <si>
    <t>Basic EPS Excl. Extra Items</t>
  </si>
  <si>
    <t>Basic EPS</t>
  </si>
  <si>
    <t>Per Share Items</t>
  </si>
  <si>
    <t xml:space="preserve">  NI to Common Excl. Extra Items</t>
  </si>
  <si>
    <t xml:space="preserve">  NI to Common Incl Extra Items</t>
  </si>
  <si>
    <t>Pref. Dividends and Other Adj.</t>
  </si>
  <si>
    <t xml:space="preserve">  Net Income</t>
  </si>
  <si>
    <t>Minority Int. in Earnings</t>
  </si>
  <si>
    <t xml:space="preserve">  Net Income to Company</t>
  </si>
  <si>
    <t>Extraord. Item &amp; Account. Change</t>
  </si>
  <si>
    <t>Earnings of Discontinued Ops.</t>
  </si>
  <si>
    <t xml:space="preserve">  Earnings from Cont. Ops.</t>
  </si>
  <si>
    <t>Income Tax Expense</t>
  </si>
  <si>
    <t xml:space="preserve">  EBT Incl. Unusual Items</t>
  </si>
  <si>
    <t>Other Unusual Items</t>
  </si>
  <si>
    <t>Gain (Loss) On Sale Of Invest.</t>
  </si>
  <si>
    <t>Impairment of Goodwill</t>
  </si>
  <si>
    <t xml:space="preserve">  EBT Excl. Unusual Items</t>
  </si>
  <si>
    <t>Other Non-Operating Inc. (Exp.)</t>
  </si>
  <si>
    <t>Currency Exchange Gains (Loss)</t>
  </si>
  <si>
    <t>Income/(Loss) from Affiliates</t>
  </si>
  <si>
    <t xml:space="preserve">  Net Interest Exp.</t>
  </si>
  <si>
    <t>Interest and Invest. Income</t>
  </si>
  <si>
    <t>Interest Expense</t>
  </si>
  <si>
    <t xml:space="preserve">  Operating Income</t>
  </si>
  <si>
    <t xml:space="preserve">  Other Operating Exp., Total</t>
  </si>
  <si>
    <t>Other Operating Expense/(Income)</t>
  </si>
  <si>
    <t>Depreciation &amp; Amort.</t>
  </si>
  <si>
    <t>R &amp; D Exp.</t>
  </si>
  <si>
    <t>Selling General &amp; Admin Exp.</t>
  </si>
  <si>
    <t xml:space="preserve">  Gross Profit</t>
  </si>
  <si>
    <t>Cost Of Goods Sold</t>
  </si>
  <si>
    <t xml:space="preserve">  Total Revenue</t>
  </si>
  <si>
    <t>Revenue</t>
  </si>
  <si>
    <t xml:space="preserve"> </t>
  </si>
  <si>
    <t>Total Liabilities And Equity</t>
  </si>
  <si>
    <t>Total Equity</t>
  </si>
  <si>
    <t xml:space="preserve">  Total Common Equity</t>
  </si>
  <si>
    <t>Comprehensive Inc. and Other</t>
  </si>
  <si>
    <t>Treasury Stock</t>
  </si>
  <si>
    <t>Retained Earnings</t>
  </si>
  <si>
    <t>Additional Paid In Capital</t>
  </si>
  <si>
    <t>Common Stock</t>
  </si>
  <si>
    <t>Total Liabilities</t>
  </si>
  <si>
    <t>Other Non-Current Liabilities</t>
  </si>
  <si>
    <t>Def. Tax Liability, Non-Curr.</t>
  </si>
  <si>
    <t>Capital Leases</t>
  </si>
  <si>
    <t>Long-Term Debt</t>
  </si>
  <si>
    <t xml:space="preserve">  Total Current Liabilities</t>
  </si>
  <si>
    <t>Other Current Liabilities</t>
  </si>
  <si>
    <t>Unearned Revenue, Current</t>
  </si>
  <si>
    <t>Curr. Port. of Cap. Leases</t>
  </si>
  <si>
    <t>Curr. Port. of LT Debt</t>
  </si>
  <si>
    <t>Accrued Exp.</t>
  </si>
  <si>
    <t>Accounts Payable</t>
  </si>
  <si>
    <t>LIABILITIES</t>
  </si>
  <si>
    <t>Total Assets</t>
  </si>
  <si>
    <t>Other Long-Term Assets</t>
  </si>
  <si>
    <t>Other Intangibles</t>
  </si>
  <si>
    <t>Goodwill</t>
  </si>
  <si>
    <t>Long-term Investments</t>
  </si>
  <si>
    <t xml:space="preserve">  Net Property, Plant &amp; Equipment</t>
  </si>
  <si>
    <t>Accumulated Depreciation</t>
  </si>
  <si>
    <t>Gross Property, Plant &amp; Equipment</t>
  </si>
  <si>
    <t xml:space="preserve">  Total Current Assets</t>
  </si>
  <si>
    <t>Other Current Assets</t>
  </si>
  <si>
    <t>Inventory</t>
  </si>
  <si>
    <t xml:space="preserve">  Total Receivables</t>
  </si>
  <si>
    <t>Accounts Receivable</t>
  </si>
  <si>
    <t xml:space="preserve">  Total Cash &amp; ST Investments</t>
  </si>
  <si>
    <t>Short Term Investments</t>
  </si>
  <si>
    <t>Cash And Equivalents</t>
  </si>
  <si>
    <t>ASSETS</t>
  </si>
  <si>
    <t xml:space="preserve">  Net Change in Cash</t>
  </si>
  <si>
    <t>Foreign Exchange Rate Adj.</t>
  </si>
  <si>
    <t xml:space="preserve">  Cash from Financing</t>
  </si>
  <si>
    <t>Other Financing Activities</t>
  </si>
  <si>
    <t>Special Dividend Paid</t>
  </si>
  <si>
    <t>Total Dividends Paid</t>
  </si>
  <si>
    <t>Repurchase of Common Stock</t>
  </si>
  <si>
    <t>Total Debt Repaid</t>
  </si>
  <si>
    <t>Long-Term Debt Repaid</t>
  </si>
  <si>
    <t>Short Term Debt Repaid</t>
  </si>
  <si>
    <t>Total Debt Issued</t>
  </si>
  <si>
    <t>Long-Term Debt Issued</t>
  </si>
  <si>
    <t>Short Term Debt Issued</t>
  </si>
  <si>
    <t xml:space="preserve">  Cash from Investing</t>
  </si>
  <si>
    <t>Other Investing Activities</t>
  </si>
  <si>
    <t>Net (Inc.) Dec. in Loans Originated/Sold</t>
  </si>
  <si>
    <t>Invest. in Marketable &amp; Equity Securt.</t>
  </si>
  <si>
    <t>Divestitures</t>
  </si>
  <si>
    <t>Cash Acquisitions</t>
  </si>
  <si>
    <t>Capital Expenditure</t>
  </si>
  <si>
    <t xml:space="preserve">  Cash from Ops.</t>
  </si>
  <si>
    <t>Change in Other Net Operating Assets</t>
  </si>
  <si>
    <t>Change in Unearned Rev.</t>
  </si>
  <si>
    <t>Change in Acc. Payable</t>
  </si>
  <si>
    <t>Change In Inventories</t>
  </si>
  <si>
    <t>Change in Acc. Receivable</t>
  </si>
  <si>
    <t>Other Operating Activities</t>
  </si>
  <si>
    <t>Tax Benefit from Stock Options</t>
  </si>
  <si>
    <t>Stock-Based Compensation</t>
  </si>
  <si>
    <t>(Gain) Loss On Sale Of Invest.</t>
  </si>
  <si>
    <t>Other Amortization</t>
  </si>
  <si>
    <t>Depreciation &amp; Amort., Total</t>
  </si>
  <si>
    <t>Amort. of Goodwill and Intangibles</t>
  </si>
  <si>
    <t>Net Income</t>
  </si>
  <si>
    <t>For the Fiscal Period Ending</t>
  </si>
  <si>
    <t>Amazon.com, Inc. Income Statement</t>
  </si>
  <si>
    <t>Amazon.com, Inc. Balance Sheet</t>
  </si>
  <si>
    <t>Amazon.com, Inc. Statement of Cash Flows</t>
  </si>
  <si>
    <t>Modeling Shortcuts</t>
  </si>
  <si>
    <t>Instructions</t>
  </si>
  <si>
    <t>% growth</t>
  </si>
  <si>
    <t>Paste special the FORMULA in G11 across to J11, note the red box should not disappear when you do this</t>
  </si>
  <si>
    <t>Paste special the Value in F10 to F15, note the red box should not disappear when you do this</t>
  </si>
  <si>
    <t>Paste special the Formatting in F10:J10 to F18:J18</t>
  </si>
  <si>
    <t>Paste special the Width of column E to column J</t>
  </si>
  <si>
    <t>Paste special and link F5:J5 to F23:J23</t>
  </si>
  <si>
    <t>Click PAGE + UP/ PAGE + DOWN to move between sheets</t>
  </si>
  <si>
    <t>Click CTRL + ` (~) to see formulas to the right</t>
  </si>
  <si>
    <t xml:space="preserve">Bold the number </t>
  </si>
  <si>
    <t xml:space="preserve">Italicize the number </t>
  </si>
  <si>
    <t xml:space="preserve">Underline the number </t>
  </si>
  <si>
    <t>Insert a new column between I and J CTRL + Spacebar (Release) + CTRL + SHIFT + “+”</t>
  </si>
  <si>
    <t>Delete the column you just inserted</t>
  </si>
  <si>
    <t>Remove the outline from cell F45</t>
  </si>
  <si>
    <t>Actual Historical Figures</t>
  </si>
  <si>
    <t>Amazon.com, Inc. Discounted Cash Flow</t>
  </si>
  <si>
    <t>Revenue growth</t>
  </si>
  <si>
    <t>Total Revenue</t>
  </si>
  <si>
    <t>Gross Profit</t>
  </si>
  <si>
    <t>Other Operating Exp., Total</t>
  </si>
  <si>
    <t>Less Taxes</t>
  </si>
  <si>
    <t>Plus Depreciation &amp; Amort.</t>
  </si>
  <si>
    <t>Less Capital Expenditures</t>
  </si>
  <si>
    <t>Less Change in NWC</t>
  </si>
  <si>
    <t>Unlevered FCF</t>
  </si>
  <si>
    <t>COGS as a % of Revenue</t>
  </si>
  <si>
    <t>Selling General &amp; Admin as a % of Revenue</t>
  </si>
  <si>
    <t>R &amp; D Exp as a % of Revenue</t>
  </si>
  <si>
    <t>Depreciation &amp; Amort. as a % of Revenue</t>
  </si>
  <si>
    <t>Other Operating Expense/(Income) as a % of Revenue</t>
  </si>
  <si>
    <t>Capital Expenditures as a % of Revenue</t>
  </si>
  <si>
    <t>Change in NWC as a % of Revenue</t>
  </si>
  <si>
    <t>Current Assets</t>
  </si>
  <si>
    <t>Current Liabilities</t>
  </si>
  <si>
    <t xml:space="preserve">Less Cash and Cash Equivalents </t>
  </si>
  <si>
    <t>Current Operating Liabilities</t>
  </si>
  <si>
    <t>Current Operating Assets</t>
  </si>
  <si>
    <t>Operating Net Working Capital</t>
  </si>
  <si>
    <t>Change in Operating Net Working Capital</t>
  </si>
  <si>
    <t>Assumptions</t>
  </si>
  <si>
    <t>WACC</t>
  </si>
  <si>
    <t>Cost of Equity</t>
  </si>
  <si>
    <t>Cost of Equity (CAPM)</t>
  </si>
  <si>
    <t>Risk Free Rate</t>
  </si>
  <si>
    <t>Beta</t>
  </si>
  <si>
    <t>Market Risk Premium</t>
  </si>
  <si>
    <t>Cost of Debt</t>
  </si>
  <si>
    <t>Tax Rate</t>
  </si>
  <si>
    <t>After Tax Cost of Debt</t>
  </si>
  <si>
    <t>Weight of Equity</t>
  </si>
  <si>
    <t>Weight of Debt</t>
  </si>
  <si>
    <t>Capital Structure</t>
  </si>
  <si>
    <t>Share price</t>
  </si>
  <si>
    <t>Equity Value</t>
  </si>
  <si>
    <t>Long Term Debt</t>
  </si>
  <si>
    <t>Short Term Debt</t>
  </si>
  <si>
    <t>Equity Value ($mm)</t>
  </si>
  <si>
    <t>Total Debt</t>
  </si>
  <si>
    <t>Discounting Factor</t>
  </si>
  <si>
    <t>Valuation Date</t>
  </si>
  <si>
    <t>End of Fiscal Year</t>
  </si>
  <si>
    <t>Stub</t>
  </si>
  <si>
    <t>Unlevered FCF after Annual Adjustment</t>
  </si>
  <si>
    <t>Discounted Cash Flows</t>
  </si>
  <si>
    <t>Note: EBITDA</t>
  </si>
  <si>
    <t>Perpetual Growth Rate</t>
  </si>
  <si>
    <t>Discounted Terminal Value</t>
  </si>
  <si>
    <t>Enterprise Value and Equity Value</t>
  </si>
  <si>
    <t>Enterprise Value</t>
  </si>
  <si>
    <t>Less Debt</t>
  </si>
  <si>
    <t>SHARE PRICE</t>
  </si>
  <si>
    <t>Drag the formula to the right with Ctrl+R</t>
  </si>
  <si>
    <t>Drag the formula down with Ctrl+D</t>
  </si>
  <si>
    <t>Current share price</t>
  </si>
  <si>
    <t>Upside/downside</t>
  </si>
  <si>
    <t>Burke, Inc LBO</t>
  </si>
  <si>
    <t>Units and $ in millions, except per share data</t>
  </si>
  <si>
    <t>Transaction Summary</t>
  </si>
  <si>
    <t>Share Price</t>
  </si>
  <si>
    <t>Purchase Price</t>
  </si>
  <si>
    <t>Basic Shares</t>
  </si>
  <si>
    <t>Purchase Equity</t>
  </si>
  <si>
    <t>Plus: Debt</t>
  </si>
  <si>
    <t>Less: Cash</t>
  </si>
  <si>
    <t>Premium</t>
  </si>
  <si>
    <t>Diluted Shares</t>
  </si>
  <si>
    <t>Fully Diluted Shares Outstanding</t>
  </si>
  <si>
    <t>Total Enterprise Value</t>
  </si>
  <si>
    <t>Sources and Uses</t>
  </si>
  <si>
    <t>Sources</t>
  </si>
  <si>
    <t>Term Loan A</t>
  </si>
  <si>
    <t>Term Loan B</t>
  </si>
  <si>
    <t>Sponsor Equity</t>
  </si>
  <si>
    <t>Uses</t>
  </si>
  <si>
    <t>Refinance Debt</t>
  </si>
  <si>
    <t>Fees and Expenses</t>
  </si>
  <si>
    <t>Total Sources</t>
  </si>
  <si>
    <t/>
  </si>
  <si>
    <t>Total Uses</t>
  </si>
  <si>
    <t>Type</t>
  </si>
  <si>
    <t>EBITDA</t>
  </si>
  <si>
    <t>EV/EBITDA</t>
  </si>
  <si>
    <t>Value</t>
  </si>
  <si>
    <t>Total</t>
  </si>
  <si>
    <t>Operating Model</t>
  </si>
  <si>
    <t>Operating Expenses</t>
  </si>
  <si>
    <t>Pre-Tax Income</t>
  </si>
  <si>
    <t xml:space="preserve">Financing </t>
  </si>
  <si>
    <t>Cash Flow</t>
  </si>
  <si>
    <t>Plus: D&amp;A</t>
  </si>
  <si>
    <t>Less: Change in NWC</t>
  </si>
  <si>
    <t>Less: Capex</t>
  </si>
  <si>
    <t>Cash for Debt Repayment</t>
  </si>
  <si>
    <t>Debt Waterfall</t>
  </si>
  <si>
    <t>Beginning Balance</t>
  </si>
  <si>
    <t>Ending Balance</t>
  </si>
  <si>
    <t>Interest Rate</t>
  </si>
  <si>
    <t>Cash</t>
  </si>
  <si>
    <t>Interest Income</t>
  </si>
  <si>
    <t>Total Interest Expense (Income)</t>
  </si>
  <si>
    <t>Valuation and Return Analysis</t>
  </si>
  <si>
    <t>Exit Multiple</t>
  </si>
  <si>
    <t>Less: Debt</t>
  </si>
  <si>
    <t>Plus: Cash</t>
  </si>
  <si>
    <t>Debt Balance Summary</t>
  </si>
  <si>
    <t>Year</t>
  </si>
  <si>
    <t>University of Notre Dame Institute for Global Investing</t>
  </si>
  <si>
    <t>Modeling Etiquette</t>
  </si>
  <si>
    <t>Note the blue hardcode text color ----&gt;</t>
  </si>
  <si>
    <t>Note the green interlink link text color ----&gt;</t>
  </si>
  <si>
    <t>Property, Plant &amp; Equipment</t>
  </si>
  <si>
    <t>Incorrect----&gt;</t>
  </si>
  <si>
    <t>Correct----&gt;</t>
  </si>
  <si>
    <t>Cash flows</t>
  </si>
  <si>
    <t>Historical Operating NWC</t>
  </si>
  <si>
    <t>Cash Available for Debt Service</t>
  </si>
  <si>
    <t>Note the red inconsistent text color ----&gt;</t>
  </si>
  <si>
    <t>Use relative references to create a sensitivity table</t>
  </si>
  <si>
    <t>Click F2 to examine the contents of cell F7, then click ESC</t>
  </si>
  <si>
    <t>Note the purple intrasheet link text color ----&gt;</t>
  </si>
  <si>
    <t>Note the black intrasheet formula text color ----&gt;</t>
  </si>
  <si>
    <t>Cash and ST Investments</t>
  </si>
  <si>
    <t>Paste special and transpose values F6:J6 to F25:F30</t>
  </si>
  <si>
    <t>NOPAT</t>
  </si>
  <si>
    <t>2024 Unlevered FCF</t>
  </si>
  <si>
    <t>Terminal Value (as of 2024)</t>
  </si>
  <si>
    <t>EV/LTM EBITDA</t>
  </si>
  <si>
    <t>Implied 2025 Unlevered FCF</t>
  </si>
  <si>
    <t>Implied 2024 EV</t>
  </si>
  <si>
    <t>2024 EBITDA</t>
  </si>
  <si>
    <t>PGR</t>
  </si>
  <si>
    <t>Weighted Average Diluted Shares Outstanding (mm)</t>
  </si>
  <si>
    <t>Trace the source of the number in F43 and click F5 to go back</t>
  </si>
  <si>
    <t>Center the text to the right across columns E:I, W/O Merge &amp; Center</t>
  </si>
  <si>
    <t>Terminal Value: PGR</t>
  </si>
  <si>
    <t>Terminal Value: EV/EBITDA</t>
  </si>
  <si>
    <t>Implied EV/2024 EBITDA</t>
  </si>
  <si>
    <t>Unlevered Free Cash Flow</t>
  </si>
  <si>
    <t>Mandatory Repmt</t>
  </si>
  <si>
    <t>Net Interest Expense (Income)</t>
  </si>
  <si>
    <t>Less: Optional Paydown</t>
  </si>
  <si>
    <t>Less: Mandatory Repmt.</t>
  </si>
  <si>
    <t>Cash Available for Mandatory Debt Service</t>
  </si>
  <si>
    <t>Mandatory Repayments</t>
  </si>
  <si>
    <t>Excess Cash After Debt Service</t>
  </si>
  <si>
    <t>IRR (12/31/2016)</t>
  </si>
  <si>
    <t>MOIC (12/31/2016)</t>
  </si>
  <si>
    <t>2016 EBITDA</t>
  </si>
  <si>
    <t>LTM EV/EBITDA</t>
  </si>
  <si>
    <t>Sensivity Analysis</t>
  </si>
  <si>
    <t>LTM EBITDA Multiple</t>
  </si>
  <si>
    <t>Segment 1</t>
  </si>
  <si>
    <t>(+) Segment 2</t>
  </si>
  <si>
    <t>(+) Segment 3</t>
  </si>
  <si>
    <t xml:space="preserve">Consolidated </t>
  </si>
  <si>
    <t>(‒) Intercompany Revenue</t>
  </si>
  <si>
    <t>Amazon</t>
  </si>
  <si>
    <t>Google</t>
  </si>
  <si>
    <t>Target</t>
  </si>
  <si>
    <t>Selection</t>
  </si>
  <si>
    <t>Live</t>
  </si>
  <si>
    <t>Amazon Revnue</t>
  </si>
  <si>
    <t>PF Revenue</t>
  </si>
  <si>
    <t>Netflix</t>
  </si>
  <si>
    <t>Leverage</t>
  </si>
  <si>
    <t>Check</t>
  </si>
  <si>
    <t>Effective Tax Rate (EBIT)</t>
  </si>
  <si>
    <t>Plus Cash, Short Term Investments</t>
  </si>
  <si>
    <t>Case Selection</t>
  </si>
  <si>
    <t>Active Op. Case</t>
  </si>
  <si>
    <t>Base</t>
  </si>
  <si>
    <t>Bull</t>
  </si>
  <si>
    <t>Bear</t>
  </si>
  <si>
    <t>Circ</t>
  </si>
  <si>
    <t>Revenue Growth Active Case:</t>
  </si>
  <si>
    <t>COGS Margin Active Case</t>
  </si>
  <si>
    <t>SG&amp;A Margin Active Case</t>
  </si>
  <si>
    <t>Total Debt / EBITDA or Total Leverage</t>
  </si>
  <si>
    <t>Total Debt Repayment</t>
  </si>
  <si>
    <t>Sensivity Analysis - 5 year IRR</t>
  </si>
  <si>
    <t>Sum of Discounted Cash Flows (2018-2024)</t>
  </si>
  <si>
    <t>Use alt + "=" to sum the revenues</t>
  </si>
  <si>
    <t>Use an offset function to populate the "live" case to the right</t>
  </si>
  <si>
    <t>Click F2 to observe dynamic text&gt;&gt;&gt;&gt;</t>
  </si>
  <si>
    <t>[Name]</t>
  </si>
  <si>
    <t>[Year]</t>
  </si>
  <si>
    <t>Date:</t>
  </si>
  <si>
    <t>Financial Modeling Seminar</t>
  </si>
  <si>
    <t>Insert a row between 40 and 41 Shift + Spacebar (Release) + CTRL + SHIFT + “+”</t>
  </si>
  <si>
    <t>Less Interest ST Bearing Debt</t>
  </si>
  <si>
    <t>Plus: Depreciation</t>
  </si>
  <si>
    <t>Less: Capital Expenditures</t>
  </si>
  <si>
    <t>Less: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</si>
</sst>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6" formatCode="&quot;$&quot;#,##0_);[Red]\(&quot;$&quot;#,##0\)"/>
    <numFmt numFmtId="164" formatCode="_(* #,##0.0_);_(* \(#,##0.0\)_)\ ;_(* 0_)"/>
    <numFmt numFmtId="165" formatCode="_(* #,##0.0#_);_(* \(#,##0.0#\)_)\ ;_(* 0_)"/>
    <numFmt numFmtId="166" formatCode="_(&quot;$&quot;#,##0.0#_);_(\(&quot;$&quot;#,##0.0#\)_);_(&quot;$&quot;&quot; - &quot;_)"/>
    <numFmt numFmtId="167" formatCode="#,##0.0;\(#,##0.0\);\-;_(@_)"/>
    <numFmt numFmtId="168" formatCode="#,##0;\(#,##0\);\-;_(@_)"/>
    <numFmt numFmtId="169" formatCode="&quot;$&quot;#,##0.00;\(&quot;$&quot;#,##0.00\);\-;@_%_)"/>
    <numFmt numFmtId="170" formatCode="#,##0.000;\(#,##0.000\);\-;_(@_)"/>
    <numFmt numFmtId="171" formatCode="#,##0.0%;\(#,##0.0%\);\-\%;_(@_)"/>
    <numFmt numFmtId="172" formatCode="#,##0%;\(#,##0%\);\-\%;_(@_)"/>
    <numFmt numFmtId="173" formatCode="#,##0.00%;\(#,##0.00%\);\-\%;_(@_)"/>
    <numFmt numFmtId="174" formatCode="#,##0.00;\(#,##0.00\);\-;_(@_)"/>
    <numFmt numFmtId="175" formatCode="mm/dd/yy;@"/>
    <numFmt numFmtId="176" formatCode="#,##0.0_);\(#,##0.0\)"/>
    <numFmt numFmtId="177" formatCode="#,##0.0\x;\(#,##0.0\x\);\-\x;@_%_)"/>
    <numFmt numFmtId="178" formatCode="#,##0.00\x;\(#,##0.00\x\);\-\x;@_%_)"/>
    <numFmt numFmtId="179" formatCode="0000&quot;A&quot;"/>
    <numFmt numFmtId="180" formatCode="0000&quot;E&quot;"/>
    <numFmt numFmtId="181" formatCode="&quot;$&quot;#,##0.0;\(&quot;$&quot;#,##0.0\);\-;@_%_)"/>
    <numFmt numFmtId="182" formatCode="&quot;WACC&quot;"/>
    <numFmt numFmtId="183" formatCode="&quot;Premium&quot;"/>
    <numFmt numFmtId="184" formatCode="#,##0.0000000000000_);\(#,##0.0000000000000\)"/>
    <numFmt numFmtId="185" formatCode="0&quot;A&quot;"/>
    <numFmt numFmtId="186" formatCode="0&quot;E&quot;"/>
    <numFmt numFmtId="187" formatCode="0.0_)_%;\(0.0\)_%;&quot;-&quot;"/>
    <numFmt numFmtId="188" formatCode="&quot;$&quot;#,##0;\(#,##0\);\-;_(@_)"/>
    <numFmt numFmtId="189" formatCode="&quot;$&quot;#,##0.0_);[Red]\(&quot;$&quot;#,##0.0\)"/>
    <numFmt numFmtId="190" formatCode="#,##0.0"/>
    <numFmt numFmtId="191" formatCode="0.0&quot;x&quot;"/>
    <numFmt numFmtId="192" formatCode="0.0%_);\(0.0%\)"/>
    <numFmt numFmtId="193" formatCode="0_)_%"/>
    <numFmt numFmtId="194" formatCode="0.0\x"/>
    <numFmt numFmtId="195" formatCode="0.0%"/>
  </numFmts>
  <fonts count="46" x14ac:knownFonts="1">
    <font>
      <sz val="11"/>
      <color theme="1"/>
      <name val="Calibri"/>
      <family val="2"/>
      <scheme val="minor"/>
    </font>
    <font>
      <b/>
      <sz val="18"/>
      <color rgb="FFFFFFFF"/>
      <name val="Garamond"/>
      <family val="1"/>
    </font>
    <font>
      <sz val="11"/>
      <color rgb="FFFFFFFF"/>
      <name val="Calibri"/>
      <family val="2"/>
      <scheme val="minor"/>
    </font>
    <font>
      <sz val="14"/>
      <color rgb="FFFFFFFF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4"/>
      <name val="Garamond"/>
      <family val="1"/>
    </font>
    <font>
      <sz val="10"/>
      <name val="Arial"/>
      <family val="2"/>
    </font>
    <font>
      <sz val="8"/>
      <name val="Arial"/>
      <family val="2"/>
    </font>
    <font>
      <sz val="1"/>
      <color indexed="9"/>
      <name val="Symbol"/>
      <family val="1"/>
      <charset val="2"/>
    </font>
    <font>
      <sz val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u val="double"/>
      <sz val="8"/>
      <color rgb="FF0000FF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color rgb="FF0000FF"/>
      <name val="Calibri"/>
      <family val="2"/>
      <scheme val="minor"/>
    </font>
    <font>
      <b/>
      <sz val="8"/>
      <color rgb="FF247A26"/>
      <name val="Calibri"/>
      <family val="2"/>
      <scheme val="minor"/>
    </font>
    <font>
      <sz val="8"/>
      <color rgb="FF247A2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1"/>
      <color rgb="FF424242"/>
      <name val="Calibri"/>
      <family val="2"/>
      <scheme val="minor"/>
    </font>
    <font>
      <b/>
      <sz val="16"/>
      <color rgb="FFFFFFFF"/>
      <name val="Garamond"/>
      <family val="1"/>
    </font>
    <font>
      <b/>
      <sz val="8"/>
      <name val="Arial"/>
      <family val="2"/>
    </font>
    <font>
      <sz val="8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i/>
      <sz val="8"/>
      <color rgb="FF7030A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Garamond"/>
      <family val="1"/>
    </font>
    <font>
      <sz val="8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989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42424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424242"/>
      </right>
      <top style="thin">
        <color rgb="FF00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424242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rgb="FF424242"/>
      </bottom>
      <diagonal/>
    </border>
    <border>
      <left/>
      <right/>
      <top/>
      <bottom style="dotted">
        <color rgb="FF000000"/>
      </bottom>
      <diagonal/>
    </border>
  </borders>
  <cellStyleXfs count="4">
    <xf numFmtId="0" fontId="0" fillId="0" borderId="0"/>
    <xf numFmtId="0" fontId="7" fillId="0" borderId="0"/>
    <xf numFmtId="0" fontId="9" fillId="0" borderId="0" applyAlignment="0"/>
    <xf numFmtId="0" fontId="7" fillId="2" borderId="1" applyNumberFormat="0" applyFont="0" applyAlignment="0" applyProtection="0"/>
  </cellStyleXfs>
  <cellXfs count="315">
    <xf numFmtId="0" fontId="0" fillId="0" borderId="0" xfId="0"/>
    <xf numFmtId="0" fontId="0" fillId="0" borderId="2" xfId="0" applyBorder="1"/>
    <xf numFmtId="0" fontId="0" fillId="0" borderId="0" xfId="0" applyBorder="1"/>
    <xf numFmtId="0" fontId="0" fillId="3" borderId="0" xfId="0" applyFill="1"/>
    <xf numFmtId="0" fontId="2" fillId="4" borderId="0" xfId="0" applyFont="1" applyFill="1"/>
    <xf numFmtId="0" fontId="1" fillId="4" borderId="2" xfId="0" applyFont="1" applyFill="1" applyBorder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0" fillId="0" borderId="0" xfId="0" applyFont="1"/>
    <xf numFmtId="0" fontId="3" fillId="0" borderId="2" xfId="0" applyFont="1" applyFill="1" applyBorder="1" applyAlignment="1">
      <alignment vertical="center"/>
    </xf>
    <xf numFmtId="0" fontId="2" fillId="0" borderId="0" xfId="0" applyFont="1" applyFill="1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8" fillId="0" borderId="0" xfId="1" applyFont="1"/>
    <xf numFmtId="0" fontId="10" fillId="0" borderId="0" xfId="1" applyFont="1"/>
    <xf numFmtId="0" fontId="11" fillId="0" borderId="0" xfId="1" applyNumberFormat="1" applyFont="1" applyAlignment="1"/>
    <xf numFmtId="0" fontId="12" fillId="5" borderId="0" xfId="1" applyFont="1" applyFill="1" applyAlignment="1"/>
    <xf numFmtId="0" fontId="13" fillId="0" borderId="0" xfId="1" applyFont="1" applyAlignment="1">
      <alignment horizontal="left" vertical="top"/>
    </xf>
    <xf numFmtId="0" fontId="14" fillId="0" borderId="0" xfId="1" applyFont="1" applyAlignment="1">
      <alignment horizontal="left" vertical="top"/>
    </xf>
    <xf numFmtId="0" fontId="14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vertical="top" wrapText="1"/>
    </xf>
    <xf numFmtId="168" fontId="15" fillId="0" borderId="0" xfId="1" applyNumberFormat="1" applyFont="1" applyAlignment="1">
      <alignment horizontal="right" vertical="top" wrapText="1"/>
    </xf>
    <xf numFmtId="168" fontId="16" fillId="0" borderId="3" xfId="1" applyNumberFormat="1" applyFont="1" applyBorder="1" applyAlignment="1">
      <alignment horizontal="right" vertical="top" wrapText="1"/>
    </xf>
    <xf numFmtId="168" fontId="15" fillId="0" borderId="0" xfId="1" applyNumberFormat="1" applyFont="1" applyAlignment="1">
      <alignment horizontal="left" vertical="top"/>
    </xf>
    <xf numFmtId="168" fontId="16" fillId="0" borderId="0" xfId="1" applyNumberFormat="1" applyFont="1" applyAlignment="1">
      <alignment horizontal="right" vertical="top" wrapText="1"/>
    </xf>
    <xf numFmtId="168" fontId="17" fillId="0" borderId="3" xfId="1" applyNumberFormat="1" applyFont="1" applyBorder="1" applyAlignment="1">
      <alignment horizontal="right" vertical="top" wrapText="1"/>
    </xf>
    <xf numFmtId="0" fontId="15" fillId="0" borderId="0" xfId="1" applyFont="1" applyAlignment="1">
      <alignment horizontal="left" vertical="top"/>
    </xf>
    <xf numFmtId="164" fontId="15" fillId="0" borderId="0" xfId="1" applyNumberFormat="1" applyFont="1" applyAlignment="1">
      <alignment horizontal="right" vertical="top" wrapText="1"/>
    </xf>
    <xf numFmtId="169" fontId="15" fillId="0" borderId="0" xfId="1" applyNumberFormat="1" applyFont="1" applyAlignment="1">
      <alignment horizontal="right" vertical="top" wrapText="1"/>
    </xf>
    <xf numFmtId="166" fontId="15" fillId="0" borderId="0" xfId="1" applyNumberFormat="1" applyFont="1" applyAlignment="1">
      <alignment horizontal="right" vertical="top" wrapText="1"/>
    </xf>
    <xf numFmtId="165" fontId="15" fillId="0" borderId="0" xfId="1" applyNumberFormat="1" applyFont="1" applyAlignment="1">
      <alignment horizontal="right" vertical="top" wrapText="1"/>
    </xf>
    <xf numFmtId="168" fontId="10" fillId="0" borderId="0" xfId="1" applyNumberFormat="1" applyFont="1" applyAlignment="1">
      <alignment horizontal="right" vertical="top" wrapText="1"/>
    </xf>
    <xf numFmtId="168" fontId="18" fillId="0" borderId="3" xfId="1" applyNumberFormat="1" applyFont="1" applyBorder="1" applyAlignment="1">
      <alignment horizontal="right" vertical="top" wrapText="1"/>
    </xf>
    <xf numFmtId="168" fontId="19" fillId="0" borderId="0" xfId="1" applyNumberFormat="1" applyFont="1" applyAlignment="1">
      <alignment horizontal="right" vertical="top" wrapText="1"/>
    </xf>
    <xf numFmtId="168" fontId="17" fillId="0" borderId="0" xfId="1" applyNumberFormat="1" applyFont="1" applyAlignment="1">
      <alignment horizontal="right" vertical="top" wrapText="1"/>
    </xf>
    <xf numFmtId="168" fontId="21" fillId="0" borderId="0" xfId="1" applyNumberFormat="1" applyFont="1" applyAlignment="1">
      <alignment horizontal="right" vertical="top" wrapText="1"/>
    </xf>
    <xf numFmtId="168" fontId="20" fillId="0" borderId="3" xfId="1" applyNumberFormat="1" applyFont="1" applyBorder="1" applyAlignment="1">
      <alignment horizontal="right" vertical="top" wrapText="1"/>
    </xf>
    <xf numFmtId="0" fontId="22" fillId="0" borderId="0" xfId="0" applyFont="1"/>
    <xf numFmtId="0" fontId="24" fillId="5" borderId="0" xfId="1" applyFont="1" applyFill="1" applyAlignment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68" fontId="15" fillId="0" borderId="0" xfId="1" applyNumberFormat="1" applyFont="1" applyBorder="1" applyAlignment="1">
      <alignment horizontal="right" vertical="top" wrapText="1"/>
    </xf>
    <xf numFmtId="168" fontId="10" fillId="0" borderId="0" xfId="1" applyNumberFormat="1" applyFont="1" applyBorder="1" applyAlignment="1">
      <alignment horizontal="right" vertical="top" wrapText="1"/>
    </xf>
    <xf numFmtId="168" fontId="10" fillId="0" borderId="7" xfId="1" applyNumberFormat="1" applyFont="1" applyBorder="1" applyAlignment="1">
      <alignment horizontal="right" vertical="top" wrapText="1"/>
    </xf>
    <xf numFmtId="0" fontId="26" fillId="0" borderId="0" xfId="1" applyFont="1" applyAlignment="1">
      <alignment horizontal="left" vertical="top"/>
    </xf>
    <xf numFmtId="171" fontId="26" fillId="0" borderId="0" xfId="1" applyNumberFormat="1" applyFont="1" applyAlignment="1">
      <alignment horizontal="right" vertical="top"/>
    </xf>
    <xf numFmtId="168" fontId="15" fillId="0" borderId="7" xfId="1" applyNumberFormat="1" applyFont="1" applyBorder="1" applyAlignment="1">
      <alignment horizontal="right" vertical="top" wrapText="1"/>
    </xf>
    <xf numFmtId="168" fontId="21" fillId="0" borderId="4" xfId="1" applyNumberFormat="1" applyFont="1" applyBorder="1" applyAlignment="1">
      <alignment horizontal="right" vertical="top" wrapText="1"/>
    </xf>
    <xf numFmtId="0" fontId="8" fillId="3" borderId="0" xfId="1" applyFont="1" applyFill="1"/>
    <xf numFmtId="0" fontId="25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14" fillId="0" borderId="0" xfId="1" applyFont="1" applyAlignment="1">
      <alignment horizontal="right" vertical="top"/>
    </xf>
    <xf numFmtId="171" fontId="15" fillId="0" borderId="0" xfId="1" applyNumberFormat="1" applyFont="1" applyAlignment="1">
      <alignment horizontal="right" vertical="top"/>
    </xf>
    <xf numFmtId="171" fontId="27" fillId="0" borderId="0" xfId="1" applyNumberFormat="1" applyFont="1" applyAlignment="1">
      <alignment horizontal="right" vertical="top"/>
    </xf>
    <xf numFmtId="0" fontId="13" fillId="6" borderId="0" xfId="1" applyFont="1" applyFill="1" applyAlignment="1">
      <alignment horizontal="left" vertical="top"/>
    </xf>
    <xf numFmtId="168" fontId="18" fillId="6" borderId="0" xfId="1" applyNumberFormat="1" applyFont="1" applyFill="1" applyAlignment="1">
      <alignment horizontal="right" vertical="top" wrapText="1"/>
    </xf>
    <xf numFmtId="0" fontId="0" fillId="0" borderId="5" xfId="0" applyBorder="1"/>
    <xf numFmtId="0" fontId="0" fillId="0" borderId="14" xfId="0" applyBorder="1"/>
    <xf numFmtId="0" fontId="14" fillId="0" borderId="2" xfId="1" applyFont="1" applyBorder="1" applyAlignment="1">
      <alignment horizontal="left" vertical="top"/>
    </xf>
    <xf numFmtId="0" fontId="14" fillId="0" borderId="15" xfId="1" applyFont="1" applyBorder="1" applyAlignment="1">
      <alignment horizontal="left" vertical="top"/>
    </xf>
    <xf numFmtId="171" fontId="10" fillId="0" borderId="0" xfId="1" applyNumberFormat="1" applyFont="1" applyAlignment="1">
      <alignment horizontal="right" vertical="top"/>
    </xf>
    <xf numFmtId="171" fontId="15" fillId="0" borderId="5" xfId="1" applyNumberFormat="1" applyFont="1" applyBorder="1" applyAlignment="1">
      <alignment horizontal="right" vertical="top"/>
    </xf>
    <xf numFmtId="171" fontId="15" fillId="0" borderId="0" xfId="1" applyNumberFormat="1" applyFont="1" applyBorder="1" applyAlignment="1">
      <alignment horizontal="right" vertical="top"/>
    </xf>
    <xf numFmtId="0" fontId="8" fillId="0" borderId="0" xfId="1" applyFont="1" applyFill="1"/>
    <xf numFmtId="0" fontId="12" fillId="0" borderId="0" xfId="1" applyFont="1" applyFill="1" applyAlignment="1"/>
    <xf numFmtId="168" fontId="10" fillId="0" borderId="3" xfId="1" applyNumberFormat="1" applyFont="1" applyBorder="1" applyAlignment="1">
      <alignment horizontal="right" vertical="top" wrapText="1"/>
    </xf>
    <xf numFmtId="168" fontId="10" fillId="0" borderId="0" xfId="1" applyNumberFormat="1" applyFont="1"/>
    <xf numFmtId="171" fontId="10" fillId="0" borderId="4" xfId="1" applyNumberFormat="1" applyFont="1" applyBorder="1" applyAlignment="1">
      <alignment horizontal="right" vertical="top"/>
    </xf>
    <xf numFmtId="0" fontId="28" fillId="0" borderId="0" xfId="1" applyFont="1" applyBorder="1"/>
    <xf numFmtId="173" fontId="15" fillId="0" borderId="16" xfId="1" applyNumberFormat="1" applyFont="1" applyBorder="1"/>
    <xf numFmtId="174" fontId="15" fillId="0" borderId="16" xfId="1" applyNumberFormat="1" applyFont="1" applyBorder="1"/>
    <xf numFmtId="171" fontId="10" fillId="0" borderId="0" xfId="1" applyNumberFormat="1" applyFont="1"/>
    <xf numFmtId="0" fontId="27" fillId="0" borderId="0" xfId="1" applyFont="1"/>
    <xf numFmtId="0" fontId="10" fillId="0" borderId="0" xfId="1" applyFont="1" applyFill="1" applyBorder="1"/>
    <xf numFmtId="0" fontId="28" fillId="0" borderId="0" xfId="1" applyFont="1" applyFill="1" applyBorder="1"/>
    <xf numFmtId="169" fontId="15" fillId="0" borderId="17" xfId="1" applyNumberFormat="1" applyFont="1" applyBorder="1"/>
    <xf numFmtId="167" fontId="15" fillId="0" borderId="18" xfId="1" applyNumberFormat="1" applyFont="1" applyBorder="1"/>
    <xf numFmtId="168" fontId="21" fillId="0" borderId="0" xfId="1" applyNumberFormat="1" applyFont="1"/>
    <xf numFmtId="171" fontId="27" fillId="0" borderId="0" xfId="1" applyNumberFormat="1" applyFont="1"/>
    <xf numFmtId="171" fontId="13" fillId="6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horizontal="left" vertical="top"/>
    </xf>
    <xf numFmtId="168" fontId="18" fillId="0" borderId="0" xfId="1" applyNumberFormat="1" applyFont="1" applyFill="1" applyAlignment="1">
      <alignment horizontal="right" vertical="top" wrapText="1"/>
    </xf>
    <xf numFmtId="0" fontId="14" fillId="0" borderId="0" xfId="1" applyFont="1" applyFill="1" applyAlignment="1">
      <alignment horizontal="left" vertical="top"/>
    </xf>
    <xf numFmtId="171" fontId="14" fillId="0" borderId="0" xfId="1" applyNumberFormat="1" applyFont="1" applyFill="1" applyAlignment="1">
      <alignment horizontal="right" vertical="top"/>
    </xf>
    <xf numFmtId="168" fontId="10" fillId="0" borderId="0" xfId="1" applyNumberFormat="1" applyFont="1" applyFill="1"/>
    <xf numFmtId="0" fontId="0" fillId="0" borderId="0" xfId="0" applyFont="1" applyFill="1"/>
    <xf numFmtId="0" fontId="14" fillId="0" borderId="0" xfId="1" applyFont="1" applyFill="1" applyBorder="1" applyAlignment="1">
      <alignment horizontal="left" vertical="top"/>
    </xf>
    <xf numFmtId="0" fontId="14" fillId="0" borderId="19" xfId="1" applyFont="1" applyFill="1" applyBorder="1" applyAlignment="1">
      <alignment horizontal="left" vertical="top"/>
    </xf>
    <xf numFmtId="0" fontId="14" fillId="0" borderId="2" xfId="1" applyFont="1" applyFill="1" applyBorder="1" applyAlignment="1">
      <alignment horizontal="left" vertical="top"/>
    </xf>
    <xf numFmtId="175" fontId="14" fillId="0" borderId="5" xfId="1" applyNumberFormat="1" applyFont="1" applyFill="1" applyBorder="1" applyAlignment="1">
      <alignment horizontal="right" vertical="top"/>
    </xf>
    <xf numFmtId="175" fontId="14" fillId="0" borderId="20" xfId="1" applyNumberFormat="1" applyFont="1" applyFill="1" applyBorder="1" applyAlignment="1">
      <alignment horizontal="right" vertical="top"/>
    </xf>
    <xf numFmtId="174" fontId="14" fillId="0" borderId="5" xfId="1" applyNumberFormat="1" applyFont="1" applyFill="1" applyBorder="1" applyAlignment="1">
      <alignment horizontal="right" vertical="top"/>
    </xf>
    <xf numFmtId="167" fontId="18" fillId="0" borderId="0" xfId="1" applyNumberFormat="1" applyFont="1" applyFill="1" applyAlignment="1">
      <alignment horizontal="right" vertical="top" wrapText="1"/>
    </xf>
    <xf numFmtId="174" fontId="10" fillId="0" borderId="0" xfId="1" applyNumberFormat="1" applyFont="1" applyFill="1" applyAlignment="1">
      <alignment horizontal="right" vertical="top" wrapText="1"/>
    </xf>
    <xf numFmtId="174" fontId="29" fillId="0" borderId="0" xfId="1" applyNumberFormat="1" applyFont="1" applyFill="1" applyAlignment="1">
      <alignment horizontal="right" vertical="top" wrapText="1"/>
    </xf>
    <xf numFmtId="0" fontId="30" fillId="6" borderId="0" xfId="1" applyFont="1" applyFill="1" applyAlignment="1">
      <alignment horizontal="left" vertical="top"/>
    </xf>
    <xf numFmtId="168" fontId="31" fillId="6" borderId="0" xfId="1" applyNumberFormat="1" applyFont="1" applyFill="1" applyAlignment="1">
      <alignment horizontal="right" vertical="top" wrapText="1"/>
    </xf>
    <xf numFmtId="171" fontId="15" fillId="0" borderId="0" xfId="1" applyNumberFormat="1" applyFont="1" applyFill="1" applyAlignment="1">
      <alignment horizontal="right" vertical="top"/>
    </xf>
    <xf numFmtId="171" fontId="15" fillId="0" borderId="4" xfId="1" applyNumberFormat="1" applyFont="1" applyFill="1" applyBorder="1" applyAlignment="1">
      <alignment horizontal="right" vertical="top"/>
    </xf>
    <xf numFmtId="0" fontId="14" fillId="0" borderId="15" xfId="1" applyFont="1" applyFill="1" applyBorder="1" applyAlignment="1">
      <alignment horizontal="left" vertical="top"/>
    </xf>
    <xf numFmtId="172" fontId="0" fillId="0" borderId="0" xfId="0" applyNumberFormat="1"/>
    <xf numFmtId="171" fontId="15" fillId="0" borderId="16" xfId="0" applyNumberFormat="1" applyFont="1" applyBorder="1"/>
    <xf numFmtId="168" fontId="14" fillId="0" borderId="0" xfId="1" applyNumberFormat="1" applyFont="1" applyFill="1" applyBorder="1" applyAlignment="1">
      <alignment horizontal="right" vertical="top"/>
    </xf>
    <xf numFmtId="168" fontId="21" fillId="0" borderId="0" xfId="1" applyNumberFormat="1" applyFont="1" applyFill="1" applyBorder="1" applyAlignment="1">
      <alignment horizontal="right" vertical="top"/>
    </xf>
    <xf numFmtId="169" fontId="18" fillId="6" borderId="0" xfId="1" applyNumberFormat="1" applyFont="1" applyFill="1" applyAlignment="1">
      <alignment horizontal="right" vertical="top" wrapText="1"/>
    </xf>
    <xf numFmtId="167" fontId="18" fillId="6" borderId="0" xfId="1" applyNumberFormat="1" applyFont="1" applyFill="1" applyAlignment="1">
      <alignment horizontal="right" vertical="top" wrapText="1"/>
    </xf>
    <xf numFmtId="171" fontId="32" fillId="0" borderId="0" xfId="0" applyNumberFormat="1" applyFont="1"/>
    <xf numFmtId="0" fontId="10" fillId="0" borderId="0" xfId="1" applyFont="1" applyAlignment="1">
      <alignment vertical="top"/>
    </xf>
    <xf numFmtId="0" fontId="32" fillId="0" borderId="0" xfId="0" applyFont="1"/>
    <xf numFmtId="169" fontId="15" fillId="0" borderId="16" xfId="0" applyNumberFormat="1" applyFont="1" applyBorder="1"/>
    <xf numFmtId="169" fontId="32" fillId="0" borderId="0" xfId="0" applyNumberFormat="1" applyFont="1"/>
    <xf numFmtId="167" fontId="15" fillId="0" borderId="0" xfId="0" applyNumberFormat="1" applyFont="1"/>
    <xf numFmtId="167" fontId="15" fillId="0" borderId="16" xfId="0" applyNumberFormat="1" applyFont="1" applyBorder="1"/>
    <xf numFmtId="176" fontId="32" fillId="0" borderId="0" xfId="0" applyNumberFormat="1" applyFont="1"/>
    <xf numFmtId="167" fontId="32" fillId="0" borderId="0" xfId="0" applyNumberFormat="1" applyFont="1"/>
    <xf numFmtId="0" fontId="32" fillId="0" borderId="0" xfId="0" quotePrefix="1" applyFont="1"/>
    <xf numFmtId="0" fontId="32" fillId="0" borderId="4" xfId="0" applyFont="1" applyBorder="1"/>
    <xf numFmtId="0" fontId="35" fillId="0" borderId="0" xfId="0" applyFont="1"/>
    <xf numFmtId="0" fontId="32" fillId="0" borderId="0" xfId="0" applyFont="1" applyAlignment="1">
      <alignment horizontal="right"/>
    </xf>
    <xf numFmtId="177" fontId="15" fillId="0" borderId="22" xfId="0" applyNumberFormat="1" applyFont="1" applyBorder="1"/>
    <xf numFmtId="177" fontId="15" fillId="0" borderId="23" xfId="0" applyNumberFormat="1" applyFont="1" applyBorder="1"/>
    <xf numFmtId="167" fontId="32" fillId="0" borderId="0" xfId="0" applyNumberFormat="1" applyFont="1" applyAlignment="1">
      <alignment horizontal="right"/>
    </xf>
    <xf numFmtId="177" fontId="32" fillId="0" borderId="0" xfId="0" applyNumberFormat="1" applyFont="1"/>
    <xf numFmtId="167" fontId="32" fillId="0" borderId="4" xfId="0" applyNumberFormat="1" applyFont="1" applyBorder="1"/>
    <xf numFmtId="167" fontId="15" fillId="0" borderId="4" xfId="0" applyNumberFormat="1" applyFont="1" applyBorder="1"/>
    <xf numFmtId="176" fontId="32" fillId="0" borderId="4" xfId="0" applyNumberFormat="1" applyFont="1" applyBorder="1"/>
    <xf numFmtId="0" fontId="34" fillId="6" borderId="0" xfId="0" applyFont="1" applyFill="1"/>
    <xf numFmtId="177" fontId="34" fillId="6" borderId="0" xfId="0" applyNumberFormat="1" applyFont="1" applyFill="1"/>
    <xf numFmtId="167" fontId="34" fillId="6" borderId="0" xfId="0" applyNumberFormat="1" applyFont="1" applyFill="1"/>
    <xf numFmtId="179" fontId="12" fillId="5" borderId="0" xfId="1" applyNumberFormat="1" applyFont="1" applyFill="1" applyAlignment="1"/>
    <xf numFmtId="180" fontId="12" fillId="5" borderId="0" xfId="1" applyNumberFormat="1" applyFont="1" applyFill="1" applyAlignment="1"/>
    <xf numFmtId="171" fontId="15" fillId="0" borderId="16" xfId="1" applyNumberFormat="1" applyFont="1" applyFill="1" applyBorder="1" applyAlignment="1">
      <alignment horizontal="right" vertical="top" wrapText="1"/>
    </xf>
    <xf numFmtId="167" fontId="10" fillId="0" borderId="0" xfId="0" applyNumberFormat="1" applyFont="1"/>
    <xf numFmtId="171" fontId="15" fillId="0" borderId="4" xfId="1" applyNumberFormat="1" applyFont="1" applyBorder="1" applyAlignment="1">
      <alignment horizontal="right" vertical="top"/>
    </xf>
    <xf numFmtId="167" fontId="15" fillId="0" borderId="0" xfId="0" applyNumberFormat="1" applyFont="1" applyBorder="1"/>
    <xf numFmtId="167" fontId="32" fillId="0" borderId="0" xfId="0" applyNumberFormat="1" applyFont="1" applyBorder="1"/>
    <xf numFmtId="167" fontId="32" fillId="0" borderId="6" xfId="0" applyNumberFormat="1" applyFont="1" applyBorder="1"/>
    <xf numFmtId="167" fontId="10" fillId="0" borderId="0" xfId="1" applyNumberFormat="1" applyFont="1" applyFill="1" applyAlignment="1">
      <alignment horizontal="right" vertical="top" wrapText="1"/>
    </xf>
    <xf numFmtId="176" fontId="15" fillId="0" borderId="0" xfId="0" applyNumberFormat="1" applyFont="1"/>
    <xf numFmtId="0" fontId="33" fillId="0" borderId="0" xfId="0" applyFont="1" applyFill="1"/>
    <xf numFmtId="0" fontId="10" fillId="0" borderId="0" xfId="1" applyFont="1" applyFill="1" applyAlignment="1"/>
    <xf numFmtId="179" fontId="10" fillId="0" borderId="0" xfId="1" applyNumberFormat="1" applyFont="1" applyFill="1" applyAlignment="1"/>
    <xf numFmtId="167" fontId="10" fillId="0" borderId="0" xfId="1" applyNumberFormat="1" applyFont="1" applyFill="1" applyAlignment="1"/>
    <xf numFmtId="171" fontId="18" fillId="6" borderId="0" xfId="1" applyNumberFormat="1" applyFont="1" applyFill="1" applyBorder="1" applyAlignment="1">
      <alignment horizontal="right" vertical="top" wrapText="1"/>
    </xf>
    <xf numFmtId="178" fontId="18" fillId="6" borderId="0" xfId="1" applyNumberFormat="1" applyFont="1" applyFill="1" applyBorder="1" applyAlignment="1">
      <alignment horizontal="right" vertical="top" wrapText="1"/>
    </xf>
    <xf numFmtId="0" fontId="36" fillId="0" borderId="0" xfId="0" applyFont="1"/>
    <xf numFmtId="0" fontId="36" fillId="0" borderId="0" xfId="0" applyFont="1" applyFill="1"/>
    <xf numFmtId="0" fontId="37" fillId="4" borderId="0" xfId="0" applyFont="1" applyFill="1" applyBorder="1" applyAlignment="1">
      <alignment vertical="center"/>
    </xf>
    <xf numFmtId="168" fontId="29" fillId="0" borderId="0" xfId="1" applyNumberFormat="1" applyFont="1" applyAlignment="1">
      <alignment horizontal="right" vertical="top" wrapText="1"/>
    </xf>
    <xf numFmtId="174" fontId="15" fillId="0" borderId="0" xfId="1" applyNumberFormat="1" applyFont="1" applyAlignment="1">
      <alignment horizontal="right" vertical="top" wrapText="1"/>
    </xf>
    <xf numFmtId="170" fontId="15" fillId="0" borderId="0" xfId="1" applyNumberFormat="1" applyFont="1" applyAlignment="1">
      <alignment horizontal="right" vertical="top" wrapText="1"/>
    </xf>
    <xf numFmtId="181" fontId="15" fillId="0" borderId="0" xfId="1" applyNumberFormat="1" applyFont="1" applyAlignment="1">
      <alignment horizontal="right" vertical="top" wrapText="1"/>
    </xf>
    <xf numFmtId="171" fontId="15" fillId="0" borderId="0" xfId="1" applyNumberFormat="1" applyFont="1" applyAlignment="1">
      <alignment horizontal="right" vertical="top" wrapText="1"/>
    </xf>
    <xf numFmtId="167" fontId="15" fillId="0" borderId="0" xfId="1" applyNumberFormat="1" applyFont="1" applyAlignment="1">
      <alignment horizontal="right" vertical="top" wrapText="1"/>
    </xf>
    <xf numFmtId="174" fontId="15" fillId="7" borderId="0" xfId="1" applyNumberFormat="1" applyFont="1" applyFill="1" applyAlignment="1">
      <alignment horizontal="right" vertical="top" wrapText="1"/>
    </xf>
    <xf numFmtId="171" fontId="15" fillId="7" borderId="0" xfId="1" applyNumberFormat="1" applyFont="1" applyFill="1" applyAlignment="1">
      <alignment horizontal="right" vertical="top"/>
    </xf>
    <xf numFmtId="0" fontId="13" fillId="7" borderId="0" xfId="1" applyFont="1" applyFill="1" applyAlignment="1">
      <alignment horizontal="left" vertical="top"/>
    </xf>
    <xf numFmtId="0" fontId="0" fillId="7" borderId="0" xfId="0" applyFill="1"/>
    <xf numFmtId="168" fontId="18" fillId="7" borderId="0" xfId="1" applyNumberFormat="1" applyFont="1" applyFill="1" applyAlignment="1">
      <alignment horizontal="centerContinuous" vertical="top" wrapText="1"/>
    </xf>
    <xf numFmtId="168" fontId="15" fillId="7" borderId="0" xfId="1" applyNumberFormat="1" applyFont="1" applyFill="1" applyAlignment="1">
      <alignment horizontal="centerContinuous" vertical="top" wrapText="1"/>
    </xf>
    <xf numFmtId="0" fontId="38" fillId="3" borderId="0" xfId="1" applyFont="1" applyFill="1"/>
    <xf numFmtId="171" fontId="27" fillId="0" borderId="9" xfId="1" applyNumberFormat="1" applyFont="1" applyBorder="1" applyAlignment="1">
      <alignment horizontal="right" vertical="top" wrapText="1"/>
    </xf>
    <xf numFmtId="171" fontId="27" fillId="0" borderId="8" xfId="1" applyNumberFormat="1" applyFont="1" applyBorder="1" applyAlignment="1">
      <alignment horizontal="right" vertical="top" wrapText="1"/>
    </xf>
    <xf numFmtId="171" fontId="27" fillId="0" borderId="10" xfId="1" applyNumberFormat="1" applyFont="1" applyBorder="1" applyAlignment="1">
      <alignment horizontal="right" vertical="top" wrapText="1"/>
    </xf>
    <xf numFmtId="168" fontId="39" fillId="0" borderId="0" xfId="1" applyNumberFormat="1" applyFont="1" applyAlignment="1">
      <alignment horizontal="right" vertical="top"/>
    </xf>
    <xf numFmtId="168" fontId="39" fillId="0" borderId="7" xfId="1" applyNumberFormat="1" applyFont="1" applyBorder="1" applyAlignment="1">
      <alignment horizontal="right" vertical="top" wrapText="1"/>
    </xf>
    <xf numFmtId="168" fontId="39" fillId="0" borderId="9" xfId="1" applyNumberFormat="1" applyFont="1" applyBorder="1" applyAlignment="1">
      <alignment horizontal="right" vertical="top" wrapText="1"/>
    </xf>
    <xf numFmtId="168" fontId="39" fillId="0" borderId="8" xfId="1" applyNumberFormat="1" applyFont="1" applyBorder="1" applyAlignment="1">
      <alignment horizontal="right" vertical="top" wrapText="1"/>
    </xf>
    <xf numFmtId="168" fontId="39" fillId="0" borderId="10" xfId="1" applyNumberFormat="1" applyFont="1" applyBorder="1" applyAlignment="1">
      <alignment horizontal="right" vertical="top" wrapText="1"/>
    </xf>
    <xf numFmtId="171" fontId="39" fillId="0" borderId="0" xfId="1" applyNumberFormat="1" applyFont="1"/>
    <xf numFmtId="171" fontId="39" fillId="0" borderId="14" xfId="0" applyNumberFormat="1" applyFont="1" applyFill="1" applyBorder="1"/>
    <xf numFmtId="168" fontId="39" fillId="0" borderId="0" xfId="1" applyNumberFormat="1" applyFont="1" applyAlignment="1">
      <alignment horizontal="right" vertical="top" wrapText="1"/>
    </xf>
    <xf numFmtId="168" fontId="39" fillId="0" borderId="0" xfId="1" applyNumberFormat="1" applyFont="1"/>
    <xf numFmtId="168" fontId="40" fillId="6" borderId="0" xfId="1" applyNumberFormat="1" applyFont="1" applyFill="1" applyAlignment="1">
      <alignment horizontal="right" vertical="top" wrapText="1"/>
    </xf>
    <xf numFmtId="171" fontId="41" fillId="0" borderId="0" xfId="1" applyNumberFormat="1" applyFont="1" applyAlignment="1">
      <alignment horizontal="right" vertical="top"/>
    </xf>
    <xf numFmtId="171" fontId="39" fillId="0" borderId="0" xfId="1" applyNumberFormat="1" applyFont="1" applyFill="1" applyBorder="1" applyAlignment="1">
      <alignment horizontal="right" vertical="top"/>
    </xf>
    <xf numFmtId="168" fontId="39" fillId="0" borderId="0" xfId="1" applyNumberFormat="1" applyFont="1" applyFill="1" applyBorder="1" applyAlignment="1">
      <alignment horizontal="right" vertical="top"/>
    </xf>
    <xf numFmtId="167" fontId="39" fillId="0" borderId="0" xfId="1" applyNumberFormat="1" applyFont="1" applyFill="1" applyBorder="1" applyAlignment="1">
      <alignment horizontal="right" vertical="top"/>
    </xf>
    <xf numFmtId="169" fontId="39" fillId="0" borderId="0" xfId="0" applyNumberFormat="1" applyFont="1"/>
    <xf numFmtId="167" fontId="39" fillId="0" borderId="0" xfId="0" applyNumberFormat="1" applyFont="1"/>
    <xf numFmtId="171" fontId="41" fillId="0" borderId="0" xfId="0" applyNumberFormat="1" applyFont="1"/>
    <xf numFmtId="167" fontId="39" fillId="0" borderId="4" xfId="0" applyNumberFormat="1" applyFont="1" applyBorder="1"/>
    <xf numFmtId="171" fontId="39" fillId="0" borderId="0" xfId="1" applyNumberFormat="1" applyFont="1" applyFill="1" applyAlignment="1">
      <alignment horizontal="right" vertical="top" wrapText="1"/>
    </xf>
    <xf numFmtId="167" fontId="39" fillId="0" borderId="0" xfId="1" applyNumberFormat="1" applyFont="1" applyFill="1" applyAlignment="1">
      <alignment horizontal="right" vertical="top" wrapText="1"/>
    </xf>
    <xf numFmtId="171" fontId="39" fillId="0" borderId="0" xfId="0" applyNumberFormat="1" applyFont="1"/>
    <xf numFmtId="167" fontId="39" fillId="0" borderId="0" xfId="1" applyNumberFormat="1" applyFont="1" applyFill="1" applyAlignment="1"/>
    <xf numFmtId="167" fontId="39" fillId="0" borderId="4" xfId="1" applyNumberFormat="1" applyFont="1" applyFill="1" applyBorder="1" applyAlignment="1"/>
    <xf numFmtId="176" fontId="39" fillId="0" borderId="0" xfId="0" applyNumberFormat="1" applyFont="1"/>
    <xf numFmtId="177" fontId="39" fillId="0" borderId="0" xfId="0" applyNumberFormat="1" applyFont="1"/>
    <xf numFmtId="0" fontId="15" fillId="0" borderId="0" xfId="0" applyFont="1" applyAlignment="1"/>
    <xf numFmtId="168" fontId="10" fillId="0" borderId="0" xfId="1" applyNumberFormat="1" applyFont="1" applyFill="1" applyAlignment="1">
      <alignment horizontal="right" vertical="top" wrapText="1"/>
    </xf>
    <xf numFmtId="171" fontId="15" fillId="0" borderId="0" xfId="1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12" fillId="5" borderId="0" xfId="1" applyFont="1" applyFill="1" applyAlignment="1">
      <alignment wrapText="1"/>
    </xf>
    <xf numFmtId="0" fontId="12" fillId="0" borderId="0" xfId="1" applyFont="1" applyFill="1" applyAlignment="1">
      <alignment wrapText="1"/>
    </xf>
    <xf numFmtId="0" fontId="0" fillId="0" borderId="0" xfId="0" applyFont="1" applyFill="1" applyAlignment="1">
      <alignment wrapText="1"/>
    </xf>
    <xf numFmtId="171" fontId="41" fillId="0" borderId="0" xfId="1" applyNumberFormat="1" applyFont="1" applyAlignment="1">
      <alignment horizontal="right" vertical="top" wrapText="1"/>
    </xf>
    <xf numFmtId="168" fontId="15" fillId="0" borderId="0" xfId="1" applyNumberFormat="1" applyFont="1" applyAlignment="1">
      <alignment horizontal="left" vertical="top" wrapText="1"/>
    </xf>
    <xf numFmtId="172" fontId="0" fillId="0" borderId="0" xfId="0" applyNumberFormat="1" applyAlignment="1">
      <alignment wrapText="1"/>
    </xf>
    <xf numFmtId="0" fontId="12" fillId="5" borderId="0" xfId="1" applyFont="1" applyFill="1" applyBorder="1" applyAlignment="1"/>
    <xf numFmtId="0" fontId="12" fillId="5" borderId="5" xfId="1" applyFont="1" applyFill="1" applyBorder="1" applyAlignment="1">
      <alignment wrapText="1"/>
    </xf>
    <xf numFmtId="171" fontId="15" fillId="0" borderId="5" xfId="1" applyNumberFormat="1" applyFont="1" applyBorder="1" applyAlignment="1">
      <alignment horizontal="right" vertical="top" wrapText="1"/>
    </xf>
    <xf numFmtId="171" fontId="15" fillId="0" borderId="5" xfId="1" applyNumberFormat="1" applyFont="1" applyFill="1" applyBorder="1" applyAlignment="1">
      <alignment horizontal="right" vertical="top" wrapText="1"/>
    </xf>
    <xf numFmtId="171" fontId="15" fillId="0" borderId="14" xfId="1" applyNumberFormat="1" applyFont="1" applyFill="1" applyBorder="1" applyAlignment="1">
      <alignment horizontal="right" vertical="top" wrapText="1"/>
    </xf>
    <xf numFmtId="177" fontId="0" fillId="0" borderId="0" xfId="0" applyNumberFormat="1"/>
    <xf numFmtId="177" fontId="16" fillId="0" borderId="16" xfId="0" applyNumberFormat="1" applyFont="1" applyBorder="1"/>
    <xf numFmtId="0" fontId="12" fillId="5" borderId="0" xfId="1" applyFont="1" applyFill="1" applyAlignment="1">
      <alignment horizontal="center"/>
    </xf>
    <xf numFmtId="0" fontId="0" fillId="0" borderId="0" xfId="0" applyFill="1" applyAlignment="1">
      <alignment wrapText="1"/>
    </xf>
    <xf numFmtId="0" fontId="12" fillId="0" borderId="0" xfId="1" applyFont="1" applyFill="1" applyAlignment="1">
      <alignment horizontal="center"/>
    </xf>
    <xf numFmtId="0" fontId="12" fillId="5" borderId="0" xfId="1" applyFont="1" applyFill="1" applyAlignment="1">
      <alignment horizontal="centerContinuous"/>
    </xf>
    <xf numFmtId="177" fontId="12" fillId="5" borderId="0" xfId="1" applyNumberFormat="1" applyFont="1" applyFill="1" applyAlignment="1">
      <alignment horizontal="center"/>
    </xf>
    <xf numFmtId="171" fontId="12" fillId="5" borderId="0" xfId="1" applyNumberFormat="1" applyFont="1" applyFill="1" applyAlignment="1"/>
    <xf numFmtId="0" fontId="12" fillId="0" borderId="0" xfId="1" applyFont="1" applyFill="1" applyAlignment="1">
      <alignment horizontal="centerContinuous"/>
    </xf>
    <xf numFmtId="171" fontId="12" fillId="0" borderId="0" xfId="1" applyNumberFormat="1" applyFont="1" applyFill="1" applyAlignment="1">
      <alignment horizontal="centerContinuous"/>
    </xf>
    <xf numFmtId="169" fontId="42" fillId="5" borderId="0" xfId="1" applyNumberFormat="1" applyFont="1" applyFill="1" applyAlignment="1"/>
    <xf numFmtId="182" fontId="12" fillId="5" borderId="0" xfId="1" applyNumberFormat="1" applyFont="1" applyFill="1" applyAlignment="1">
      <alignment horizontal="center"/>
    </xf>
    <xf numFmtId="169" fontId="10" fillId="0" borderId="0" xfId="0" applyNumberFormat="1" applyFont="1" applyAlignment="1">
      <alignment horizontal="center"/>
    </xf>
    <xf numFmtId="0" fontId="43" fillId="3" borderId="0" xfId="0" applyFont="1" applyFill="1" applyAlignment="1">
      <alignment vertical="center"/>
    </xf>
    <xf numFmtId="0" fontId="26" fillId="0" borderId="0" xfId="1" applyFont="1" applyFill="1" applyBorder="1" applyAlignment="1">
      <alignment horizontal="left" vertical="top"/>
    </xf>
    <xf numFmtId="177" fontId="26" fillId="0" borderId="0" xfId="1" applyNumberFormat="1" applyFont="1" applyFill="1" applyBorder="1" applyAlignment="1">
      <alignment horizontal="right" vertical="top"/>
    </xf>
    <xf numFmtId="171" fontId="39" fillId="0" borderId="16" xfId="0" applyNumberFormat="1" applyFont="1" applyBorder="1"/>
    <xf numFmtId="0" fontId="32" fillId="0" borderId="0" xfId="0" applyFont="1" applyFill="1"/>
    <xf numFmtId="167" fontId="39" fillId="0" borderId="16" xfId="0" applyNumberFormat="1" applyFont="1" applyBorder="1"/>
    <xf numFmtId="177" fontId="39" fillId="0" borderId="16" xfId="0" applyNumberFormat="1" applyFont="1" applyBorder="1"/>
    <xf numFmtId="183" fontId="12" fillId="5" borderId="0" xfId="1" applyNumberFormat="1" applyFont="1" applyFill="1" applyAlignment="1">
      <alignment horizontal="center"/>
    </xf>
    <xf numFmtId="171" fontId="10" fillId="0" borderId="0" xfId="0" applyNumberFormat="1" applyFont="1" applyAlignment="1">
      <alignment horizontal="center"/>
    </xf>
    <xf numFmtId="180" fontId="12" fillId="0" borderId="0" xfId="1" applyNumberFormat="1" applyFont="1" applyFill="1" applyAlignment="1"/>
    <xf numFmtId="179" fontId="12" fillId="5" borderId="0" xfId="1" applyNumberFormat="1" applyFont="1" applyFill="1" applyAlignment="1">
      <alignment horizontal="centerContinuous"/>
    </xf>
    <xf numFmtId="180" fontId="12" fillId="5" borderId="0" xfId="1" applyNumberFormat="1" applyFont="1" applyFill="1" applyAlignment="1">
      <alignment horizontal="centerContinuous"/>
    </xf>
    <xf numFmtId="184" fontId="32" fillId="0" borderId="0" xfId="0" applyNumberFormat="1" applyFont="1"/>
    <xf numFmtId="0" fontId="44" fillId="0" borderId="0" xfId="0" applyFont="1"/>
    <xf numFmtId="185" fontId="24" fillId="5" borderId="0" xfId="1" applyNumberFormat="1" applyFont="1" applyFill="1" applyAlignment="1"/>
    <xf numFmtId="186" fontId="24" fillId="5" borderId="0" xfId="1" applyNumberFormat="1" applyFont="1" applyFill="1" applyAlignment="1"/>
    <xf numFmtId="168" fontId="23" fillId="0" borderId="0" xfId="0" applyNumberFormat="1" applyFont="1" applyAlignment="1">
      <alignment vertical="center"/>
    </xf>
    <xf numFmtId="14" fontId="0" fillId="0" borderId="0" xfId="0" applyNumberFormat="1"/>
    <xf numFmtId="0" fontId="18" fillId="0" borderId="0" xfId="1" applyFont="1"/>
    <xf numFmtId="0" fontId="28" fillId="0" borderId="0" xfId="1" applyFont="1"/>
    <xf numFmtId="0" fontId="10" fillId="0" borderId="0" xfId="1" applyFont="1" applyBorder="1"/>
    <xf numFmtId="168" fontId="10" fillId="0" borderId="24" xfId="1" applyNumberFormat="1" applyFont="1" applyBorder="1"/>
    <xf numFmtId="188" fontId="15" fillId="0" borderId="0" xfId="1" applyNumberFormat="1" applyFont="1" applyAlignment="1">
      <alignment horizontal="right" vertical="top" wrapText="1"/>
    </xf>
    <xf numFmtId="168" fontId="16" fillId="0" borderId="25" xfId="1" applyNumberFormat="1" applyFont="1" applyBorder="1" applyAlignment="1">
      <alignment horizontal="center" vertical="top" wrapText="1"/>
    </xf>
    <xf numFmtId="168" fontId="18" fillId="0" borderId="0" xfId="1" applyNumberFormat="1" applyFont="1" applyAlignment="1">
      <alignment horizontal="center"/>
    </xf>
    <xf numFmtId="168" fontId="16" fillId="0" borderId="0" xfId="1" applyNumberFormat="1" applyFont="1" applyAlignment="1">
      <alignment horizontal="center"/>
    </xf>
    <xf numFmtId="168" fontId="10" fillId="0" borderId="0" xfId="1" applyNumberFormat="1" applyFont="1" applyAlignment="1">
      <alignment horizontal="center"/>
    </xf>
    <xf numFmtId="9" fontId="16" fillId="0" borderId="0" xfId="1" applyNumberFormat="1" applyFont="1" applyAlignment="1">
      <alignment horizontal="center"/>
    </xf>
    <xf numFmtId="0" fontId="10" fillId="0" borderId="24" xfId="1" applyFont="1" applyFill="1" applyBorder="1"/>
    <xf numFmtId="0" fontId="34" fillId="0" borderId="0" xfId="0" applyFont="1"/>
    <xf numFmtId="0" fontId="34" fillId="8" borderId="0" xfId="0" applyFont="1" applyFill="1" applyAlignment="1">
      <alignment horizontal="center"/>
    </xf>
    <xf numFmtId="0" fontId="16" fillId="0" borderId="16" xfId="0" applyFont="1" applyBorder="1" applyAlignment="1">
      <alignment horizontal="center"/>
    </xf>
    <xf numFmtId="0" fontId="32" fillId="0" borderId="0" xfId="0" applyFont="1" applyAlignment="1">
      <alignment horizontal="center"/>
    </xf>
    <xf numFmtId="9" fontId="32" fillId="0" borderId="0" xfId="0" applyNumberFormat="1" applyFont="1"/>
    <xf numFmtId="0" fontId="34" fillId="0" borderId="32" xfId="0" applyFont="1" applyBorder="1" applyAlignment="1">
      <alignment horizontal="center"/>
    </xf>
    <xf numFmtId="168" fontId="15" fillId="0" borderId="0" xfId="0" applyNumberFormat="1" applyFont="1" applyFill="1"/>
    <xf numFmtId="167" fontId="39" fillId="0" borderId="0" xfId="0" applyNumberFormat="1" applyFont="1" applyFill="1"/>
    <xf numFmtId="0" fontId="15" fillId="0" borderId="28" xfId="0" applyFont="1" applyBorder="1" applyAlignment="1">
      <alignment horizontal="center"/>
    </xf>
    <xf numFmtId="0" fontId="13" fillId="6" borderId="2" xfId="1" applyFont="1" applyFill="1" applyBorder="1" applyAlignment="1">
      <alignment horizontal="left" vertical="top"/>
    </xf>
    <xf numFmtId="171" fontId="18" fillId="6" borderId="0" xfId="1" applyNumberFormat="1" applyFont="1" applyFill="1" applyAlignment="1">
      <alignment horizontal="center" vertical="top"/>
    </xf>
    <xf numFmtId="171" fontId="18" fillId="6" borderId="0" xfId="1" applyNumberFormat="1" applyFont="1" applyFill="1" applyAlignment="1">
      <alignment horizontal="right" vertical="top"/>
    </xf>
    <xf numFmtId="171" fontId="16" fillId="6" borderId="5" xfId="1" applyNumberFormat="1" applyFont="1" applyFill="1" applyBorder="1" applyAlignment="1">
      <alignment horizontal="right" vertical="top"/>
    </xf>
    <xf numFmtId="171" fontId="10" fillId="0" borderId="0" xfId="1" applyNumberFormat="1" applyFont="1" applyBorder="1" applyAlignment="1">
      <alignment horizontal="right" vertical="top"/>
    </xf>
    <xf numFmtId="0" fontId="14" fillId="9" borderId="0" xfId="1" applyFont="1" applyFill="1" applyAlignment="1">
      <alignment horizontal="left" vertical="top"/>
    </xf>
    <xf numFmtId="168" fontId="18" fillId="9" borderId="0" xfId="1" applyNumberFormat="1" applyFont="1" applyFill="1" applyAlignment="1">
      <alignment horizontal="right" vertical="top" wrapText="1"/>
    </xf>
    <xf numFmtId="167" fontId="18" fillId="9" borderId="0" xfId="1" applyNumberFormat="1" applyFont="1" applyFill="1" applyAlignment="1">
      <alignment horizontal="right" vertical="top" wrapText="1"/>
    </xf>
    <xf numFmtId="167" fontId="10" fillId="9" borderId="0" xfId="1" applyNumberFormat="1" applyFont="1" applyFill="1" applyAlignment="1">
      <alignment horizontal="right" vertical="top" wrapText="1"/>
    </xf>
    <xf numFmtId="167" fontId="32" fillId="0" borderId="16" xfId="0" applyNumberFormat="1" applyFont="1" applyBorder="1"/>
    <xf numFmtId="190" fontId="10" fillId="0" borderId="0" xfId="1" applyNumberFormat="1" applyFont="1" applyFill="1" applyAlignment="1"/>
    <xf numFmtId="194" fontId="10" fillId="0" borderId="0" xfId="0" applyNumberFormat="1" applyFont="1" applyBorder="1"/>
    <xf numFmtId="177" fontId="10" fillId="0" borderId="0" xfId="0" applyNumberFormat="1" applyFont="1" applyBorder="1"/>
    <xf numFmtId="195" fontId="10" fillId="0" borderId="0" xfId="0" applyNumberFormat="1" applyFont="1" applyBorder="1"/>
    <xf numFmtId="171" fontId="15" fillId="0" borderId="16" xfId="1" applyNumberFormat="1" applyFont="1" applyBorder="1"/>
    <xf numFmtId="174" fontId="15" fillId="0" borderId="16" xfId="1" applyNumberFormat="1" applyFont="1" applyFill="1" applyBorder="1" applyAlignment="1">
      <alignment horizontal="right" vertical="top"/>
    </xf>
    <xf numFmtId="188" fontId="18" fillId="0" borderId="7" xfId="1" applyNumberFormat="1" applyFont="1" applyBorder="1"/>
    <xf numFmtId="188" fontId="18" fillId="0" borderId="0" xfId="1" applyNumberFormat="1" applyFont="1" applyBorder="1"/>
    <xf numFmtId="0" fontId="32" fillId="0" borderId="0" xfId="0" applyFont="1" applyAlignment="1">
      <alignment vertical="center"/>
    </xf>
    <xf numFmtId="0" fontId="45" fillId="0" borderId="21" xfId="0" applyFont="1" applyBorder="1" applyAlignment="1">
      <alignment vertical="center"/>
    </xf>
    <xf numFmtId="0" fontId="10" fillId="0" borderId="8" xfId="1" applyFont="1" applyFill="1" applyBorder="1" applyAlignment="1"/>
    <xf numFmtId="0" fontId="10" fillId="0" borderId="10" xfId="1" applyFont="1" applyFill="1" applyBorder="1" applyAlignment="1"/>
    <xf numFmtId="0" fontId="45" fillId="0" borderId="0" xfId="0" applyFont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25" xfId="0" applyFont="1" applyBorder="1"/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27" xfId="0" applyFont="1" applyBorder="1"/>
    <xf numFmtId="0" fontId="32" fillId="0" borderId="29" xfId="0" applyFont="1" applyBorder="1"/>
    <xf numFmtId="6" fontId="32" fillId="10" borderId="27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6" fontId="15" fillId="0" borderId="0" xfId="0" applyNumberFormat="1" applyFont="1" applyAlignment="1">
      <alignment horizontal="center"/>
    </xf>
    <xf numFmtId="6" fontId="32" fillId="0" borderId="0" xfId="0" applyNumberFormat="1" applyFont="1" applyAlignment="1">
      <alignment horizontal="center"/>
    </xf>
    <xf numFmtId="6" fontId="15" fillId="0" borderId="27" xfId="0" applyNumberFormat="1" applyFont="1" applyBorder="1" applyAlignment="1">
      <alignment horizontal="center"/>
    </xf>
    <xf numFmtId="6" fontId="15" fillId="0" borderId="29" xfId="0" applyNumberFormat="1" applyFont="1" applyBorder="1" applyAlignment="1">
      <alignment horizontal="center"/>
    </xf>
    <xf numFmtId="177" fontId="15" fillId="0" borderId="0" xfId="0" applyNumberFormat="1" applyFont="1" applyFill="1" applyAlignment="1">
      <alignment horizontal="center"/>
    </xf>
    <xf numFmtId="191" fontId="10" fillId="10" borderId="27" xfId="0" applyNumberFormat="1" applyFont="1" applyFill="1" applyBorder="1" applyAlignment="1">
      <alignment horizontal="center"/>
    </xf>
    <xf numFmtId="191" fontId="15" fillId="0" borderId="27" xfId="0" applyNumberFormat="1" applyFont="1" applyBorder="1" applyAlignment="1">
      <alignment horizontal="center"/>
    </xf>
    <xf numFmtId="191" fontId="15" fillId="0" borderId="29" xfId="0" applyNumberFormat="1" applyFont="1" applyBorder="1" applyAlignment="1">
      <alignment horizontal="center"/>
    </xf>
    <xf numFmtId="0" fontId="32" fillId="0" borderId="28" xfId="0" applyFont="1" applyBorder="1"/>
    <xf numFmtId="0" fontId="32" fillId="0" borderId="30" xfId="0" applyFont="1" applyBorder="1"/>
    <xf numFmtId="189" fontId="32" fillId="0" borderId="0" xfId="0" applyNumberFormat="1" applyFont="1" applyAlignment="1">
      <alignment horizontal="right"/>
    </xf>
    <xf numFmtId="190" fontId="32" fillId="0" borderId="0" xfId="0" applyNumberFormat="1" applyFont="1" applyAlignment="1">
      <alignment horizontal="right"/>
    </xf>
    <xf numFmtId="189" fontId="34" fillId="0" borderId="24" xfId="0" applyNumberFormat="1" applyFont="1" applyBorder="1" applyAlignment="1">
      <alignment horizontal="right"/>
    </xf>
    <xf numFmtId="193" fontId="12" fillId="0" borderId="0" xfId="1" applyNumberFormat="1" applyFont="1" applyFill="1" applyAlignment="1"/>
    <xf numFmtId="187" fontId="15" fillId="0" borderId="0" xfId="1" applyNumberFormat="1" applyFont="1" applyFill="1" applyAlignment="1">
      <alignment horizontal="right" vertical="top"/>
    </xf>
    <xf numFmtId="187" fontId="15" fillId="0" borderId="0" xfId="1" applyNumberFormat="1" applyFont="1" applyFill="1" applyBorder="1" applyAlignment="1">
      <alignment horizontal="right" vertical="top"/>
    </xf>
    <xf numFmtId="192" fontId="10" fillId="0" borderId="0" xfId="1" applyNumberFormat="1" applyFont="1" applyFill="1" applyBorder="1" applyAlignment="1">
      <alignment vertical="top"/>
    </xf>
    <xf numFmtId="170" fontId="10" fillId="0" borderId="33" xfId="1" applyNumberFormat="1" applyFont="1" applyBorder="1" applyAlignment="1">
      <alignment horizontal="right" vertical="top" wrapText="1"/>
    </xf>
    <xf numFmtId="167" fontId="10" fillId="0" borderId="6" xfId="1" applyNumberFormat="1" applyFont="1" applyBorder="1" applyAlignment="1">
      <alignment horizontal="right" vertical="top" wrapText="1"/>
    </xf>
    <xf numFmtId="168" fontId="27" fillId="0" borderId="0" xfId="1" applyNumberFormat="1" applyFont="1" applyAlignment="1">
      <alignment horizontal="right" vertical="top" wrapText="1"/>
    </xf>
    <xf numFmtId="168" fontId="45" fillId="0" borderId="34" xfId="1" applyNumberFormat="1" applyFont="1" applyBorder="1" applyAlignment="1">
      <alignment horizontal="right" vertical="top" wrapText="1"/>
    </xf>
    <xf numFmtId="168" fontId="15" fillId="0" borderId="11" xfId="1" applyNumberFormat="1" applyFont="1" applyBorder="1" applyAlignment="1">
      <alignment horizontal="right" vertical="top"/>
    </xf>
    <xf numFmtId="168" fontId="15" fillId="0" borderId="12" xfId="1" applyNumberFormat="1" applyFont="1" applyBorder="1" applyAlignment="1">
      <alignment horizontal="right" vertical="top"/>
    </xf>
    <xf numFmtId="168" fontId="15" fillId="0" borderId="13" xfId="1" applyNumberFormat="1" applyFont="1" applyBorder="1" applyAlignment="1">
      <alignment horizontal="right" vertical="top"/>
    </xf>
  </cellXfs>
  <cellStyles count="4">
    <cellStyle name="Invisible" xfId="2" xr:uid="{00000000-0005-0000-0000-000000000000}"/>
    <cellStyle name="Normal" xfId="0" builtinId="0"/>
    <cellStyle name="Normal 2" xfId="1" xr:uid="{00000000-0005-0000-0000-000002000000}"/>
    <cellStyle name="Note 2" xfId="3" xr:uid="{00000000-0005-0000-0000-000003000000}"/>
  </cellStyles>
  <dxfs count="0"/>
  <tableStyles count="0" defaultTableStyle="TableStyleMedium2" defaultPivotStyle="PivotStyleLight16"/>
  <colors>
    <mruColors>
      <color rgb="FFFF8989"/>
      <color rgb="FF0000FF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14</xdr:row>
      <xdr:rowOff>68324</xdr:rowOff>
    </xdr:from>
    <xdr:to>
      <xdr:col>12</xdr:col>
      <xdr:colOff>539750</xdr:colOff>
      <xdr:row>18</xdr:row>
      <xdr:rowOff>136525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100" r="9044"/>
        <a:stretch/>
      </xdr:blipFill>
      <xdr:spPr>
        <a:xfrm>
          <a:off x="5867400" y="3383024"/>
          <a:ext cx="2111375" cy="830201"/>
        </a:xfrm>
        <a:prstGeom prst="rect">
          <a:avLst/>
        </a:prstGeom>
      </xdr:spPr>
    </xdr:pic>
    <xdr:clientData/>
  </xdr:twoCellAnchor>
  <xdr:twoCellAnchor editAs="oneCell">
    <xdr:from>
      <xdr:col>2</xdr:col>
      <xdr:colOff>57149</xdr:colOff>
      <xdr:row>15</xdr:row>
      <xdr:rowOff>8280</xdr:rowOff>
    </xdr:from>
    <xdr:to>
      <xdr:col>4</xdr:col>
      <xdr:colOff>609599</xdr:colOff>
      <xdr:row>18</xdr:row>
      <xdr:rowOff>6068</xdr:rowOff>
    </xdr:to>
    <xdr:pic>
      <xdr:nvPicPr>
        <xdr:cNvPr id="3" name="Content Placeholder 4" descr="WSC Short Logo Color Hi-res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t="21373" b="24362"/>
        <a:stretch/>
      </xdr:blipFill>
      <xdr:spPr bwMode="auto">
        <a:xfrm>
          <a:off x="400049" y="3513480"/>
          <a:ext cx="1666875" cy="56928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sloneqt4201/groups/TELECOM/MODELS/PUBLISHED_MODELS/spanishmob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/MA-Data/KWheeler/Insulate/frost%20gra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:/AIM/Models/TSS/Lederer,%20William%20AIM%20TSS%20Financials%20v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ocuments%20and%20Settings/spshaugh/Local%20Settings/Temporary%20Internet%20Files/Content.Outlook/TAIEFH41/AS%205yr%20Plan%20Historical%20P&amp;L%20support%201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f Mobile"/>
      <sheetName val="Sheet1"/>
      <sheetName val="Tef drivers"/>
      <sheetName val="Tef Valuation "/>
      <sheetName val="Airtel"/>
      <sheetName val="Airtel Drivers"/>
      <sheetName val="Link"/>
      <sheetName val="Airtel Valuation "/>
      <sheetName val="Update -Airtel"/>
      <sheetName val="Update -TEF"/>
      <sheetName val="Update -Retev"/>
    </sheetNames>
    <sheetDataSet>
      <sheetData sheetId="0" refreshError="1">
        <row r="1">
          <cell r="F1">
            <v>1989</v>
          </cell>
          <cell r="H1">
            <v>1991</v>
          </cell>
          <cell r="K1">
            <v>1994</v>
          </cell>
          <cell r="N1">
            <v>1997</v>
          </cell>
        </row>
        <row r="4">
          <cell r="F4" t="e">
            <v>#REF!</v>
          </cell>
          <cell r="H4" t="e">
            <v>#REF!</v>
          </cell>
          <cell r="K4" t="e">
            <v>#REF!</v>
          </cell>
          <cell r="N4">
            <v>362.93799794051472</v>
          </cell>
        </row>
        <row r="5">
          <cell r="K5">
            <v>0</v>
          </cell>
          <cell r="N5">
            <v>111.6</v>
          </cell>
        </row>
        <row r="6">
          <cell r="M6">
            <v>0.26459910546744497</v>
          </cell>
          <cell r="N6">
            <v>0.30749053731841863</v>
          </cell>
        </row>
        <row r="7">
          <cell r="N7">
            <v>58.3</v>
          </cell>
        </row>
        <row r="8">
          <cell r="K8">
            <v>0</v>
          </cell>
          <cell r="N8">
            <v>53.3</v>
          </cell>
        </row>
        <row r="9">
          <cell r="K9">
            <v>0</v>
          </cell>
          <cell r="N9">
            <v>-14.317999999999998</v>
          </cell>
        </row>
        <row r="10">
          <cell r="K10" t="e">
            <v>#REF!</v>
          </cell>
          <cell r="N10">
            <v>38.981999999999999</v>
          </cell>
        </row>
        <row r="11">
          <cell r="K11" t="e">
            <v>#REF!</v>
          </cell>
          <cell r="N11">
            <v>-11.181999999999999</v>
          </cell>
        </row>
        <row r="12">
          <cell r="N12">
            <v>-0.28685034118311015</v>
          </cell>
        </row>
        <row r="13">
          <cell r="K13" t="e">
            <v>#REF!</v>
          </cell>
          <cell r="N13">
            <v>27.8</v>
          </cell>
        </row>
        <row r="14">
          <cell r="N14">
            <v>7.6597105174301433E-2</v>
          </cell>
        </row>
        <row r="17">
          <cell r="K17" t="e">
            <v>#REF!</v>
          </cell>
          <cell r="N17">
            <v>350.459</v>
          </cell>
        </row>
        <row r="18">
          <cell r="K18">
            <v>0</v>
          </cell>
          <cell r="N18">
            <v>0</v>
          </cell>
        </row>
        <row r="19">
          <cell r="K19" t="e">
            <v>#REF!</v>
          </cell>
          <cell r="N19">
            <v>50</v>
          </cell>
        </row>
        <row r="20">
          <cell r="K20" t="e">
            <v>#REF!</v>
          </cell>
          <cell r="N20">
            <v>400.459</v>
          </cell>
        </row>
        <row r="23">
          <cell r="K23">
            <v>83</v>
          </cell>
          <cell r="N23">
            <v>100.203</v>
          </cell>
        </row>
        <row r="26">
          <cell r="N26">
            <v>241.20000000000002</v>
          </cell>
        </row>
        <row r="28">
          <cell r="K28" t="e">
            <v>#REF!</v>
          </cell>
        </row>
        <row r="31">
          <cell r="N31">
            <v>35.045900000000003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12">
          <cell r="B12" t="str">
            <v>7/1/1998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Title"/>
      <sheetName val="Control Panel"/>
      <sheetName val="Final Outputs"/>
      <sheetName val="TSS DCF"/>
      <sheetName val="WACC"/>
      <sheetName val="TSS FCFE Model"/>
      <sheetName val="Multiples Valuation"/>
      <sheetName val="TSS PF Income Statement"/>
      <sheetName val="TSS PF Capital Balance Sheet"/>
      <sheetName val="Debt Outstanding"/>
      <sheetName val="TSS Balance Sheet"/>
      <sheetName val="TSS Comparable Balance Sheet"/>
      <sheetName val="TSS Capital Balance Sheet"/>
      <sheetName val="TSS Income Statement"/>
      <sheetName val="TSS EPS"/>
      <sheetName val="TSS Revenue Drivers"/>
      <sheetName val="TSS Comparable Income Statement"/>
      <sheetName val="TSS Statement of Cash Flows"/>
      <sheetName val="TSS EBITDA Adjustments"/>
      <sheetName val="TSS TTM Adjustments"/>
      <sheetName val="Sheet1"/>
      <sheetName val="Financial Ratios"/>
      <sheetName val="Capital Structure"/>
      <sheetName val="Regression analysis"/>
      <sheetName val="Outputs"/>
    </sheetNames>
    <sheetDataSet>
      <sheetData sheetId="0" refreshError="1"/>
      <sheetData sheetId="1" refreshError="1"/>
      <sheetData sheetId="2">
        <row r="4">
          <cell r="E4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EA"/>
      <sheetName val="NA"/>
      <sheetName val="AS 5yr Plan Historical P&amp;L supp"/>
      <sheetName val="AS%205yr%20Plan%20Historical%20"/>
    </sheetNames>
    <definedNames>
      <definedName name="CompRange1Main" refersTo="#REF!"/>
      <definedName name="CompRange2Main" refersTo="#REF!"/>
      <definedName name="CompRange3Main" refersTo="#REF!"/>
      <definedName name="DateRangeCompMain" refersTo="#REF!"/>
    </definedNames>
    <sheetDataSet>
      <sheetData sheetId="0">
        <row r="45">
          <cell r="A45" t="str">
            <v>Europe_E.UK</v>
          </cell>
        </row>
      </sheetData>
      <sheetData sheetId="1">
        <row r="45">
          <cell r="A45" t="str">
            <v>Europe_E.UK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XFC19"/>
  <sheetViews>
    <sheetView showGridLines="0" view="pageBreakPreview" zoomScaleNormal="100" zoomScaleSheetLayoutView="100" workbookViewId="0"/>
  </sheetViews>
  <sheetFormatPr baseColWidth="10" defaultColWidth="8.83203125" defaultRowHeight="15" x14ac:dyDescent="0.2"/>
  <cols>
    <col min="1" max="2" width="1.6640625" customWidth="1"/>
    <col min="3" max="3" width="1.6640625" style="2" customWidth="1"/>
    <col min="4" max="4" width="15" bestFit="1" customWidth="1"/>
    <col min="5" max="5" width="25.6640625" customWidth="1"/>
  </cols>
  <sheetData>
    <row r="1" spans="1:13 16383:16383" x14ac:dyDescent="0.2">
      <c r="XFC1" s="146">
        <v>2018</v>
      </c>
    </row>
    <row r="2" spans="1:13 16383:16383" ht="23.25" customHeight="1" x14ac:dyDescent="0.2">
      <c r="C2" s="5"/>
      <c r="D2" s="148" t="s">
        <v>248</v>
      </c>
      <c r="E2" s="4"/>
      <c r="F2" s="4"/>
      <c r="G2" s="4"/>
      <c r="H2" s="4"/>
      <c r="I2" s="4"/>
      <c r="J2" s="4"/>
      <c r="K2" s="4"/>
      <c r="L2" s="4"/>
      <c r="M2" s="4"/>
      <c r="XFC2" s="146">
        <v>2020</v>
      </c>
    </row>
    <row r="3" spans="1:13 16383:16383" s="12" customFormat="1" ht="19" x14ac:dyDescent="0.2">
      <c r="A3"/>
      <c r="B3"/>
      <c r="C3" s="10"/>
      <c r="G3" s="11"/>
      <c r="H3" s="11"/>
      <c r="I3" s="11"/>
      <c r="J3" s="11"/>
      <c r="K3" s="11"/>
      <c r="L3" s="11"/>
      <c r="M3" s="11"/>
      <c r="XFC3" s="147">
        <v>2021</v>
      </c>
    </row>
    <row r="4" spans="1:13 16383:16383" ht="19" x14ac:dyDescent="0.2">
      <c r="C4" s="1"/>
      <c r="D4" s="13" t="s">
        <v>329</v>
      </c>
      <c r="E4" s="11"/>
      <c r="F4" s="11"/>
    </row>
    <row r="5" spans="1:13 16383:16383" ht="16.5" customHeight="1" x14ac:dyDescent="0.2">
      <c r="C5" s="1"/>
    </row>
    <row r="6" spans="1:13 16383:16383" x14ac:dyDescent="0.2">
      <c r="C6" s="1"/>
      <c r="D6" s="8" t="s">
        <v>0</v>
      </c>
      <c r="E6" s="231" t="s">
        <v>326</v>
      </c>
      <c r="F6" s="9"/>
    </row>
    <row r="7" spans="1:13 16383:16383" x14ac:dyDescent="0.2">
      <c r="C7" s="1"/>
      <c r="D7" s="8" t="s">
        <v>2</v>
      </c>
      <c r="E7" s="7" t="s">
        <v>327</v>
      </c>
      <c r="F7" s="9"/>
    </row>
    <row r="8" spans="1:13 16383:16383" x14ac:dyDescent="0.2">
      <c r="C8" s="1"/>
      <c r="D8" s="8" t="s">
        <v>1</v>
      </c>
      <c r="F8" s="9"/>
    </row>
    <row r="9" spans="1:13 16383:16383" x14ac:dyDescent="0.2">
      <c r="C9" s="1"/>
      <c r="D9" s="8" t="s">
        <v>328</v>
      </c>
      <c r="E9" s="6">
        <f ca="1">+TODAY()</f>
        <v>43866</v>
      </c>
      <c r="F9" s="9"/>
    </row>
    <row r="10" spans="1:13 16383:16383" x14ac:dyDescent="0.2">
      <c r="C10" s="1"/>
      <c r="D10" s="9"/>
      <c r="E10" s="9"/>
      <c r="F10" s="9"/>
    </row>
    <row r="11" spans="1:13 16383:16383" x14ac:dyDescent="0.2">
      <c r="C11" s="1"/>
      <c r="D11" s="9"/>
      <c r="E11" s="9"/>
      <c r="F11" s="9"/>
    </row>
    <row r="12" spans="1:13 16383:16383" x14ac:dyDescent="0.2">
      <c r="C12" s="1"/>
    </row>
    <row r="13" spans="1:13 16383:16383" x14ac:dyDescent="0.2">
      <c r="C13" s="1"/>
      <c r="D13" s="8"/>
    </row>
    <row r="14" spans="1:13 16383:16383" x14ac:dyDescent="0.2">
      <c r="C14" s="1"/>
    </row>
    <row r="15" spans="1:13 16383:16383" x14ac:dyDescent="0.2">
      <c r="C15" s="1"/>
    </row>
    <row r="16" spans="1:13 16383:16383" x14ac:dyDescent="0.2">
      <c r="C16" s="1"/>
    </row>
    <row r="17" spans="3:3" x14ac:dyDescent="0.2">
      <c r="C17" s="1"/>
    </row>
    <row r="18" spans="3:3" x14ac:dyDescent="0.2">
      <c r="C18" s="1"/>
    </row>
    <row r="19" spans="3:3" x14ac:dyDescent="0.2">
      <c r="C19" s="1"/>
    </row>
  </sheetData>
  <pageMargins left="0.7" right="0.7" top="0.75" bottom="0.75" header="0.3" footer="0.3"/>
  <pageSetup scale="74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"/>
  <sheetViews>
    <sheetView topLeftCell="A1048576" workbookViewId="0"/>
  </sheetViews>
  <sheetFormatPr baseColWidth="10" defaultColWidth="8.83203125" defaultRowHeight="15" zeroHeight="1" x14ac:dyDescent="0.2"/>
  <sheetData>
    <row r="1" hidden="1" x14ac:dyDescent="0.2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D2:W288"/>
  <sheetViews>
    <sheetView showGridLines="0" tabSelected="1" topLeftCell="A49" workbookViewId="0">
      <selection activeCell="D57" sqref="D57"/>
    </sheetView>
  </sheetViews>
  <sheetFormatPr baseColWidth="10" defaultColWidth="8.83203125" defaultRowHeight="15" x14ac:dyDescent="0.2"/>
  <cols>
    <col min="1" max="3" width="1.6640625" customWidth="1"/>
    <col min="4" max="4" width="20.6640625" customWidth="1"/>
    <col min="5" max="11" width="14.83203125" customWidth="1"/>
    <col min="12" max="12" width="1.6640625" customWidth="1"/>
  </cols>
  <sheetData>
    <row r="2" spans="4:14" ht="17" x14ac:dyDescent="0.2">
      <c r="D2" s="16" t="s">
        <v>197</v>
      </c>
    </row>
    <row r="4" spans="4:14" ht="12.75" customHeight="1" x14ac:dyDescent="0.2">
      <c r="D4" s="17" t="s">
        <v>199</v>
      </c>
      <c r="E4" s="17"/>
      <c r="F4" s="17"/>
      <c r="G4" s="17"/>
      <c r="H4" s="65"/>
      <c r="I4" s="17" t="s">
        <v>310</v>
      </c>
      <c r="J4" s="17"/>
      <c r="K4" s="17"/>
      <c r="L4" s="17"/>
    </row>
    <row r="5" spans="4:14" ht="12.75" customHeight="1" x14ac:dyDescent="0.2">
      <c r="D5" s="109" t="s">
        <v>200</v>
      </c>
      <c r="F5" s="110"/>
      <c r="G5" s="109"/>
      <c r="H5" s="109"/>
      <c r="I5" s="247" t="s">
        <v>311</v>
      </c>
      <c r="J5" s="248"/>
      <c r="K5" s="249">
        <v>1</v>
      </c>
      <c r="L5" s="109"/>
      <c r="M5" s="109"/>
      <c r="N5" s="109"/>
    </row>
    <row r="6" spans="4:14" ht="12.75" customHeight="1" x14ac:dyDescent="0.2">
      <c r="D6" s="109" t="s">
        <v>206</v>
      </c>
      <c r="F6" s="102"/>
      <c r="G6" s="109"/>
      <c r="H6" s="109"/>
      <c r="I6" s="109">
        <v>1</v>
      </c>
      <c r="J6" s="250" t="s">
        <v>312</v>
      </c>
      <c r="K6" s="109"/>
      <c r="L6" s="109"/>
      <c r="M6" s="109"/>
      <c r="N6" s="109"/>
    </row>
    <row r="7" spans="4:14" ht="12.75" customHeight="1" x14ac:dyDescent="0.2">
      <c r="D7" s="109" t="s">
        <v>201</v>
      </c>
      <c r="F7" s="111"/>
      <c r="G7" s="109"/>
      <c r="H7" s="109"/>
      <c r="I7" s="109">
        <v>2</v>
      </c>
      <c r="J7" s="250" t="s">
        <v>313</v>
      </c>
      <c r="K7" s="109"/>
      <c r="L7" s="109"/>
      <c r="M7" s="109"/>
      <c r="N7" s="109"/>
    </row>
    <row r="8" spans="4:14" ht="12.75" customHeight="1" x14ac:dyDescent="0.2">
      <c r="D8" s="109" t="s">
        <v>202</v>
      </c>
      <c r="F8" s="113"/>
      <c r="G8" s="109"/>
      <c r="H8" s="109"/>
      <c r="I8" s="109">
        <v>3</v>
      </c>
      <c r="J8" s="250" t="s">
        <v>314</v>
      </c>
      <c r="K8" s="109"/>
      <c r="L8" s="109"/>
      <c r="M8" s="109"/>
      <c r="N8" s="109"/>
    </row>
    <row r="9" spans="4:14" ht="12.75" customHeight="1" x14ac:dyDescent="0.2">
      <c r="D9" s="109" t="s">
        <v>207</v>
      </c>
      <c r="F9" s="113"/>
      <c r="G9" s="109"/>
      <c r="H9" s="109"/>
      <c r="I9" s="109"/>
      <c r="J9" s="109"/>
      <c r="K9" s="109"/>
      <c r="L9" s="109"/>
      <c r="M9" s="109"/>
      <c r="N9" s="109"/>
    </row>
    <row r="10" spans="4:14" ht="3" customHeight="1" x14ac:dyDescent="0.2"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4:14" ht="12.75" customHeight="1" x14ac:dyDescent="0.2">
      <c r="D11" s="109" t="s">
        <v>208</v>
      </c>
      <c r="E11" s="109"/>
      <c r="F11" s="114"/>
      <c r="G11" s="109"/>
      <c r="H11" s="109"/>
      <c r="I11" s="109"/>
      <c r="J11" s="109"/>
      <c r="K11" s="109"/>
      <c r="L11" s="109"/>
      <c r="M11" s="109"/>
      <c r="N11" s="109"/>
    </row>
    <row r="12" spans="4:14" ht="12.75" customHeight="1" x14ac:dyDescent="0.2">
      <c r="D12" s="109" t="s">
        <v>203</v>
      </c>
      <c r="E12" s="109"/>
      <c r="F12" s="115"/>
      <c r="G12" s="109"/>
      <c r="H12" s="109"/>
      <c r="I12" s="109"/>
      <c r="J12" s="109"/>
      <c r="K12" s="109"/>
      <c r="L12" s="109"/>
      <c r="M12" s="109"/>
      <c r="N12" s="109"/>
    </row>
    <row r="13" spans="4:14" ht="12.75" customHeight="1" x14ac:dyDescent="0.2">
      <c r="D13" s="109" t="s">
        <v>204</v>
      </c>
      <c r="E13" s="109"/>
      <c r="F13" s="113"/>
      <c r="G13" s="109"/>
      <c r="H13" s="109"/>
      <c r="I13" s="109"/>
      <c r="J13" s="109"/>
      <c r="K13" s="109"/>
      <c r="L13" s="109"/>
      <c r="M13" s="109"/>
      <c r="N13" s="109"/>
    </row>
    <row r="14" spans="4:14" ht="12.75" customHeight="1" x14ac:dyDescent="0.2">
      <c r="D14" s="109" t="s">
        <v>205</v>
      </c>
      <c r="E14" s="109"/>
      <c r="F14" s="113"/>
      <c r="G14" s="109"/>
      <c r="H14" s="109"/>
      <c r="I14" s="109"/>
      <c r="J14" s="109"/>
      <c r="K14" s="109"/>
      <c r="L14" s="109"/>
      <c r="M14" s="109"/>
      <c r="N14" s="109"/>
    </row>
    <row r="15" spans="4:14" ht="12.75" customHeight="1" x14ac:dyDescent="0.2">
      <c r="D15" s="109" t="s">
        <v>209</v>
      </c>
      <c r="E15" s="109"/>
      <c r="F15" s="115"/>
      <c r="G15" s="109"/>
      <c r="H15" s="109"/>
      <c r="I15" s="109"/>
      <c r="J15" s="109"/>
      <c r="K15" s="109"/>
      <c r="L15" s="109"/>
      <c r="M15" s="109"/>
      <c r="N15" s="109"/>
    </row>
    <row r="16" spans="4:14" ht="12.75" customHeight="1" x14ac:dyDescent="0.2">
      <c r="D16" s="109" t="s">
        <v>289</v>
      </c>
      <c r="E16" s="109"/>
      <c r="F16" s="180"/>
      <c r="G16" s="109"/>
      <c r="H16" s="109"/>
      <c r="I16" s="109"/>
      <c r="J16" s="109"/>
      <c r="K16" s="109"/>
      <c r="L16" s="109"/>
      <c r="M16" s="109"/>
      <c r="N16" s="109"/>
    </row>
    <row r="17" spans="4:14" ht="12.75" customHeight="1" x14ac:dyDescent="0.2">
      <c r="D17" s="109" t="s">
        <v>290</v>
      </c>
      <c r="E17" s="109"/>
      <c r="F17" s="123"/>
      <c r="G17" s="109"/>
      <c r="H17" s="109"/>
      <c r="I17" s="109"/>
      <c r="J17" s="109"/>
      <c r="K17" s="109"/>
      <c r="L17" s="109"/>
      <c r="M17" s="109"/>
      <c r="N17" s="109"/>
    </row>
    <row r="18" spans="4:14" ht="12.75" customHeight="1" x14ac:dyDescent="0.2">
      <c r="D18" s="109"/>
      <c r="E18" s="109"/>
      <c r="F18" s="123"/>
      <c r="G18" s="109"/>
      <c r="H18" s="109"/>
      <c r="I18" s="109"/>
      <c r="J18" s="109"/>
      <c r="K18" s="109"/>
      <c r="L18" s="109"/>
      <c r="M18" s="109"/>
      <c r="N18" s="109"/>
    </row>
    <row r="19" spans="4:14" ht="12.75" customHeight="1" x14ac:dyDescent="0.2">
      <c r="D19" s="17" t="s">
        <v>229</v>
      </c>
      <c r="E19" s="17"/>
      <c r="F19" s="17"/>
      <c r="G19" s="17"/>
      <c r="H19" s="17"/>
      <c r="I19" s="17"/>
      <c r="J19" s="17"/>
      <c r="K19" s="17"/>
      <c r="L19" s="17"/>
    </row>
    <row r="20" spans="4:14" ht="12.75" customHeight="1" x14ac:dyDescent="0.2">
      <c r="D20" s="118" t="s">
        <v>221</v>
      </c>
      <c r="E20" s="119" t="s">
        <v>292</v>
      </c>
      <c r="F20" s="122" t="s">
        <v>224</v>
      </c>
      <c r="G20" s="119" t="s">
        <v>238</v>
      </c>
      <c r="H20" s="119" t="s">
        <v>280</v>
      </c>
      <c r="I20" s="109"/>
      <c r="J20" s="109"/>
      <c r="K20" s="109"/>
      <c r="L20" s="109"/>
      <c r="M20" s="109"/>
      <c r="N20" s="109"/>
    </row>
    <row r="21" spans="4:14" ht="12.75" customHeight="1" x14ac:dyDescent="0.2">
      <c r="D21" s="109" t="s">
        <v>212</v>
      </c>
      <c r="E21" s="120"/>
      <c r="F21" s="115"/>
      <c r="G21" s="102"/>
      <c r="H21" s="102"/>
      <c r="I21" s="109"/>
      <c r="J21" s="109"/>
      <c r="K21" s="109"/>
      <c r="L21" s="109"/>
      <c r="M21" s="109"/>
      <c r="N21" s="109"/>
    </row>
    <row r="22" spans="4:14" ht="12.75" customHeight="1" x14ac:dyDescent="0.2">
      <c r="D22" s="109" t="s">
        <v>213</v>
      </c>
      <c r="E22" s="121"/>
      <c r="F22" s="115"/>
      <c r="G22" s="102"/>
      <c r="H22" s="102"/>
      <c r="I22" s="109"/>
      <c r="J22" s="109"/>
      <c r="K22" s="109"/>
      <c r="L22" s="109"/>
      <c r="M22" s="109"/>
      <c r="N22" s="109"/>
    </row>
    <row r="23" spans="4:14" ht="12.75" customHeight="1" x14ac:dyDescent="0.2">
      <c r="D23" s="109" t="s">
        <v>214</v>
      </c>
      <c r="E23" s="123"/>
      <c r="F23" s="180"/>
      <c r="G23" s="251"/>
      <c r="H23" s="109"/>
      <c r="I23" s="109"/>
      <c r="J23" s="109"/>
      <c r="K23" s="109"/>
      <c r="L23" s="109"/>
      <c r="M23" s="109"/>
      <c r="N23" s="109"/>
    </row>
    <row r="24" spans="4:14" ht="12.75" customHeight="1" x14ac:dyDescent="0.2">
      <c r="D24" s="127" t="s">
        <v>225</v>
      </c>
      <c r="E24" s="128"/>
      <c r="F24" s="129"/>
      <c r="G24" s="109"/>
      <c r="H24" s="109"/>
      <c r="I24" s="109"/>
      <c r="J24" s="109"/>
      <c r="K24" s="109"/>
      <c r="L24" s="109"/>
      <c r="M24" s="109"/>
      <c r="N24" s="109"/>
    </row>
    <row r="25" spans="4:14" ht="12.75" customHeight="1" x14ac:dyDescent="0.2"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4:14" ht="12.75" customHeight="1" x14ac:dyDescent="0.2">
      <c r="D26" s="17" t="s">
        <v>210</v>
      </c>
      <c r="E26" s="17"/>
      <c r="F26" s="17"/>
      <c r="G26" s="17"/>
      <c r="H26" s="17"/>
      <c r="I26" s="17"/>
      <c r="J26" s="17"/>
      <c r="K26" s="17"/>
      <c r="L26" s="17"/>
    </row>
    <row r="27" spans="4:14" ht="12.75" customHeight="1" x14ac:dyDescent="0.2">
      <c r="D27" s="118" t="s">
        <v>211</v>
      </c>
      <c r="E27" s="109"/>
      <c r="F27" s="118" t="s">
        <v>215</v>
      </c>
      <c r="G27" s="109"/>
      <c r="H27" s="109"/>
      <c r="I27" s="109"/>
      <c r="J27" s="109"/>
      <c r="K27" s="109"/>
      <c r="L27" s="109"/>
      <c r="M27" s="109"/>
      <c r="N27" s="109"/>
    </row>
    <row r="28" spans="4:14" ht="12.75" customHeight="1" x14ac:dyDescent="0.2">
      <c r="D28" s="109" t="s">
        <v>212</v>
      </c>
      <c r="E28" s="180"/>
      <c r="F28" s="109" t="s">
        <v>203</v>
      </c>
      <c r="G28" s="180"/>
      <c r="H28" s="109"/>
      <c r="I28" s="109"/>
      <c r="J28" s="109"/>
      <c r="K28" s="109"/>
      <c r="L28" s="109"/>
      <c r="M28" s="109"/>
      <c r="N28" s="109"/>
    </row>
    <row r="29" spans="4:14" ht="12.75" customHeight="1" x14ac:dyDescent="0.2">
      <c r="D29" s="109" t="s">
        <v>213</v>
      </c>
      <c r="E29" s="180"/>
      <c r="F29" s="109" t="s">
        <v>216</v>
      </c>
      <c r="G29" s="180"/>
      <c r="H29" s="109"/>
      <c r="I29" s="109"/>
      <c r="J29" s="109"/>
      <c r="K29" s="109"/>
      <c r="L29" s="109"/>
      <c r="M29" s="109"/>
      <c r="N29" s="109"/>
    </row>
    <row r="30" spans="4:14" ht="12.75" customHeight="1" x14ac:dyDescent="0.2">
      <c r="D30" s="117" t="s">
        <v>214</v>
      </c>
      <c r="E30" s="126"/>
      <c r="F30" s="117" t="s">
        <v>217</v>
      </c>
      <c r="G30" s="125"/>
      <c r="H30" s="109"/>
      <c r="I30" s="109"/>
      <c r="J30" s="109"/>
      <c r="K30" s="109"/>
      <c r="L30" s="109"/>
      <c r="M30" s="109"/>
      <c r="N30" s="109"/>
    </row>
    <row r="31" spans="4:14" ht="12.75" customHeight="1" x14ac:dyDescent="0.2">
      <c r="D31" s="109" t="s">
        <v>218</v>
      </c>
      <c r="E31" s="180"/>
      <c r="F31" s="109" t="s">
        <v>220</v>
      </c>
      <c r="G31" s="115"/>
      <c r="H31" s="109"/>
      <c r="I31" s="109"/>
      <c r="J31" s="109"/>
      <c r="K31" s="109"/>
      <c r="L31" s="109"/>
      <c r="M31" s="109"/>
      <c r="N31" s="109"/>
    </row>
    <row r="32" spans="4:14" ht="12.75" customHeight="1" x14ac:dyDescent="0.2">
      <c r="D32" s="116" t="s">
        <v>219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</row>
    <row r="33" spans="4:14" ht="12.75" customHeight="1" x14ac:dyDescent="0.2">
      <c r="D33" s="17" t="s">
        <v>226</v>
      </c>
      <c r="E33" s="17"/>
      <c r="F33" s="130">
        <v>2016</v>
      </c>
      <c r="G33" s="131">
        <v>2017</v>
      </c>
      <c r="H33" s="131">
        <v>2018</v>
      </c>
      <c r="I33" s="131">
        <v>2019</v>
      </c>
      <c r="J33" s="131">
        <v>2020</v>
      </c>
      <c r="K33" s="131">
        <v>2021</v>
      </c>
      <c r="L33" s="17"/>
    </row>
    <row r="34" spans="4:14" ht="12.75" customHeight="1" x14ac:dyDescent="0.2">
      <c r="D34" s="18" t="s">
        <v>139</v>
      </c>
      <c r="E34" s="109"/>
      <c r="F34" s="112">
        <v>200</v>
      </c>
      <c r="G34" s="115"/>
      <c r="H34" s="115"/>
      <c r="I34" s="115"/>
      <c r="J34" s="115"/>
      <c r="K34" s="115"/>
      <c r="L34" s="109"/>
      <c r="M34" s="109"/>
      <c r="N34" s="109"/>
    </row>
    <row r="35" spans="4:14" ht="12.75" customHeight="1" x14ac:dyDescent="0.2">
      <c r="D35" s="45" t="s">
        <v>138</v>
      </c>
      <c r="E35" s="109"/>
      <c r="F35" s="115"/>
      <c r="G35" s="181"/>
      <c r="H35" s="181"/>
      <c r="I35" s="181"/>
      <c r="J35" s="181"/>
      <c r="K35" s="181"/>
      <c r="L35" s="109"/>
      <c r="M35" s="109"/>
      <c r="N35" s="109"/>
    </row>
    <row r="36" spans="4:14" ht="3" customHeight="1" x14ac:dyDescent="0.2">
      <c r="D36" s="19"/>
      <c r="E36" s="109"/>
      <c r="F36" s="115"/>
      <c r="G36" s="109"/>
      <c r="H36" s="109"/>
      <c r="I36" s="109"/>
      <c r="J36" s="109"/>
      <c r="K36" s="109"/>
      <c r="L36" s="109"/>
      <c r="M36" s="109"/>
      <c r="N36" s="109"/>
    </row>
    <row r="37" spans="4:14" ht="12.75" customHeight="1" x14ac:dyDescent="0.2">
      <c r="D37" s="19" t="s">
        <v>40</v>
      </c>
      <c r="E37" s="109"/>
      <c r="F37" s="135">
        <v>-80</v>
      </c>
      <c r="G37" s="136"/>
      <c r="H37" s="136"/>
      <c r="I37" s="136"/>
      <c r="J37" s="136"/>
      <c r="K37" s="136"/>
      <c r="L37" s="109"/>
      <c r="M37" s="109"/>
      <c r="N37" s="109"/>
    </row>
    <row r="38" spans="4:14" ht="12.75" customHeight="1" x14ac:dyDescent="0.2">
      <c r="D38" s="18" t="s">
        <v>140</v>
      </c>
      <c r="E38" s="109"/>
      <c r="F38" s="137"/>
      <c r="G38" s="137"/>
      <c r="H38" s="137"/>
      <c r="I38" s="137"/>
      <c r="J38" s="137"/>
      <c r="K38" s="137"/>
      <c r="L38" s="109"/>
      <c r="M38" s="109"/>
      <c r="N38" s="109"/>
    </row>
    <row r="39" spans="4:14" ht="3" customHeight="1" x14ac:dyDescent="0.2">
      <c r="D39" s="19"/>
      <c r="E39" s="109"/>
      <c r="F39" s="115"/>
      <c r="G39" s="109"/>
      <c r="H39" s="109"/>
      <c r="I39" s="109"/>
      <c r="J39" s="109"/>
      <c r="K39" s="109"/>
      <c r="L39" s="109"/>
      <c r="M39" s="109"/>
      <c r="N39" s="109"/>
    </row>
    <row r="40" spans="4:14" ht="12.75" customHeight="1" x14ac:dyDescent="0.2">
      <c r="D40" s="19" t="s">
        <v>38</v>
      </c>
      <c r="E40" s="109"/>
      <c r="F40" s="112">
        <v>-40</v>
      </c>
      <c r="G40" s="115"/>
      <c r="H40" s="115"/>
      <c r="I40" s="115"/>
      <c r="J40" s="115"/>
      <c r="K40" s="115"/>
      <c r="L40" s="109"/>
      <c r="M40" s="109"/>
      <c r="N40" s="109"/>
    </row>
    <row r="41" spans="4:14" ht="12.75" customHeight="1" x14ac:dyDescent="0.2">
      <c r="D41" s="19" t="s">
        <v>36</v>
      </c>
      <c r="E41" s="109"/>
      <c r="F41" s="125">
        <v>-10</v>
      </c>
      <c r="G41" s="182"/>
      <c r="H41" s="182"/>
      <c r="I41" s="182"/>
      <c r="J41" s="182"/>
      <c r="K41" s="182"/>
      <c r="L41" s="109"/>
      <c r="M41" s="109"/>
      <c r="N41" s="109"/>
    </row>
    <row r="42" spans="4:14" ht="12.75" customHeight="1" x14ac:dyDescent="0.2">
      <c r="D42" s="18" t="s">
        <v>227</v>
      </c>
      <c r="E42" s="109"/>
      <c r="F42" s="115"/>
      <c r="G42" s="115"/>
      <c r="H42" s="115"/>
      <c r="I42" s="115"/>
      <c r="J42" s="115"/>
      <c r="K42" s="115"/>
      <c r="L42" s="109"/>
      <c r="M42" s="109"/>
      <c r="N42" s="109"/>
    </row>
    <row r="43" spans="4:14" ht="3" customHeight="1" x14ac:dyDescent="0.2">
      <c r="D43" s="109"/>
      <c r="E43" s="109"/>
      <c r="F43" s="115"/>
      <c r="G43" s="109"/>
      <c r="H43" s="109"/>
      <c r="I43" s="109"/>
      <c r="J43" s="109"/>
      <c r="K43" s="109"/>
      <c r="L43" s="109"/>
      <c r="M43" s="109"/>
      <c r="N43" s="109"/>
    </row>
    <row r="44" spans="4:14" ht="12.75" customHeight="1" x14ac:dyDescent="0.2">
      <c r="D44" s="55" t="s">
        <v>4</v>
      </c>
      <c r="E44" s="56"/>
      <c r="F44" s="106"/>
      <c r="G44" s="106"/>
      <c r="H44" s="106"/>
      <c r="I44" s="106"/>
      <c r="J44" s="106"/>
      <c r="K44" s="106"/>
      <c r="L44" s="82"/>
    </row>
    <row r="45" spans="4:14" ht="12.75" customHeight="1" x14ac:dyDescent="0.2">
      <c r="D45" s="55" t="s">
        <v>222</v>
      </c>
      <c r="E45" s="56"/>
      <c r="F45" s="106"/>
      <c r="G45" s="106"/>
      <c r="H45" s="106"/>
      <c r="I45" s="106"/>
      <c r="J45" s="106"/>
      <c r="K45" s="106"/>
      <c r="L45" s="82"/>
    </row>
    <row r="46" spans="4:14" s="12" customFormat="1" ht="12.75" customHeight="1" x14ac:dyDescent="0.2">
      <c r="D46" s="83" t="s">
        <v>142</v>
      </c>
      <c r="E46" s="82"/>
      <c r="F46" s="180"/>
      <c r="G46" s="180"/>
      <c r="H46" s="180"/>
      <c r="I46" s="180"/>
      <c r="J46" s="180"/>
      <c r="K46" s="180"/>
      <c r="L46" s="82"/>
    </row>
    <row r="47" spans="4:14" ht="12.75" customHeight="1" x14ac:dyDescent="0.2">
      <c r="D47" s="55" t="s">
        <v>265</v>
      </c>
      <c r="E47" s="56"/>
      <c r="F47" s="106"/>
      <c r="G47" s="106"/>
      <c r="H47" s="106"/>
      <c r="I47" s="106"/>
      <c r="J47" s="106"/>
      <c r="K47" s="106"/>
      <c r="L47" s="82"/>
    </row>
    <row r="48" spans="4:14" ht="12.75" customHeight="1" x14ac:dyDescent="0.2">
      <c r="D48" s="109" t="s">
        <v>332</v>
      </c>
      <c r="E48" s="109"/>
      <c r="F48" s="188"/>
      <c r="G48" s="188"/>
      <c r="H48" s="188"/>
      <c r="I48" s="188"/>
      <c r="J48" s="188"/>
      <c r="K48" s="188"/>
      <c r="L48" s="109"/>
      <c r="M48" s="109"/>
      <c r="N48" s="109"/>
    </row>
    <row r="49" spans="4:14" ht="12.75" customHeight="1" x14ac:dyDescent="0.2">
      <c r="D49" s="109" t="s">
        <v>333</v>
      </c>
      <c r="E49" s="109"/>
      <c r="F49" s="113">
        <v>-10</v>
      </c>
      <c r="G49" s="184"/>
      <c r="H49" s="184"/>
      <c r="I49" s="184"/>
      <c r="J49" s="184"/>
      <c r="K49" s="184"/>
      <c r="L49" s="109"/>
      <c r="M49" s="109"/>
      <c r="N49" s="109"/>
    </row>
    <row r="50" spans="4:14" ht="12.75" customHeight="1" x14ac:dyDescent="0.2">
      <c r="D50" s="109" t="s">
        <v>232</v>
      </c>
      <c r="E50" s="109"/>
      <c r="F50" s="114"/>
      <c r="G50" s="139"/>
      <c r="H50" s="139"/>
      <c r="I50" s="139"/>
      <c r="J50" s="139"/>
      <c r="K50" s="139"/>
      <c r="L50" s="109"/>
      <c r="M50" s="109"/>
      <c r="N50" s="109"/>
    </row>
    <row r="51" spans="4:14" ht="12.75" customHeight="1" x14ac:dyDescent="0.2">
      <c r="D51" s="55" t="s">
        <v>279</v>
      </c>
      <c r="E51" s="56"/>
      <c r="F51" s="106"/>
      <c r="G51" s="106"/>
      <c r="H51" s="106"/>
      <c r="I51" s="106"/>
      <c r="J51" s="106"/>
      <c r="K51" s="106"/>
      <c r="L51" s="82"/>
    </row>
    <row r="52" spans="4:14" s="12" customFormat="1" ht="12.75" customHeight="1" x14ac:dyDescent="0.2">
      <c r="D52" s="81"/>
      <c r="E52" s="82"/>
      <c r="F52" s="93"/>
      <c r="G52" s="93"/>
      <c r="H52" s="93"/>
      <c r="I52" s="93"/>
      <c r="J52" s="93"/>
      <c r="K52" s="93"/>
      <c r="L52" s="82"/>
    </row>
    <row r="53" spans="4:14" ht="12.75" customHeight="1" x14ac:dyDescent="0.2">
      <c r="D53" s="17" t="s">
        <v>115</v>
      </c>
      <c r="E53" s="17"/>
      <c r="F53" s="130">
        <v>2016</v>
      </c>
      <c r="G53" s="131">
        <v>2017</v>
      </c>
      <c r="H53" s="131">
        <v>2018</v>
      </c>
      <c r="I53" s="131">
        <v>2019</v>
      </c>
      <c r="J53" s="131">
        <v>2020</v>
      </c>
      <c r="K53" s="131">
        <v>2021</v>
      </c>
      <c r="L53" s="17"/>
    </row>
    <row r="54" spans="4:14" ht="12.75" customHeight="1" x14ac:dyDescent="0.2">
      <c r="D54" s="83" t="s">
        <v>4</v>
      </c>
      <c r="E54" s="191"/>
      <c r="F54" s="184"/>
      <c r="G54" s="184"/>
      <c r="H54" s="184"/>
      <c r="I54" s="184"/>
      <c r="J54" s="184"/>
      <c r="K54" s="184"/>
      <c r="L54" s="65"/>
      <c r="N54" s="252" t="s">
        <v>315</v>
      </c>
    </row>
    <row r="55" spans="4:14" ht="12.75" customHeight="1" x14ac:dyDescent="0.2">
      <c r="D55" s="222" t="s">
        <v>281</v>
      </c>
      <c r="E55" s="222"/>
      <c r="F55" s="253"/>
      <c r="G55" s="254"/>
      <c r="H55" s="254"/>
      <c r="I55" s="254"/>
      <c r="J55" s="254"/>
      <c r="K55" s="254"/>
      <c r="L55" s="109"/>
      <c r="M55" s="109"/>
      <c r="N55" s="255">
        <v>1</v>
      </c>
    </row>
    <row r="56" spans="4:14" ht="12.75" customHeight="1" x14ac:dyDescent="0.2">
      <c r="D56" s="55" t="s">
        <v>228</v>
      </c>
      <c r="E56" s="56"/>
      <c r="F56" s="106"/>
      <c r="G56" s="106"/>
      <c r="H56" s="106"/>
      <c r="I56" s="106"/>
      <c r="J56" s="106"/>
      <c r="K56" s="106"/>
      <c r="L56" s="82"/>
    </row>
    <row r="57" spans="4:14" s="12" customFormat="1" ht="12.75" customHeight="1" x14ac:dyDescent="0.2">
      <c r="D57" s="109" t="s">
        <v>169</v>
      </c>
      <c r="E57" s="82"/>
      <c r="F57" s="132">
        <v>0.34</v>
      </c>
      <c r="G57" s="183"/>
      <c r="H57" s="183"/>
      <c r="I57" s="183"/>
      <c r="J57" s="183"/>
      <c r="K57" s="183"/>
      <c r="L57" s="82"/>
    </row>
    <row r="58" spans="4:14" ht="12.75" customHeight="1" x14ac:dyDescent="0.2">
      <c r="D58" s="109" t="s">
        <v>334</v>
      </c>
      <c r="E58" s="109"/>
      <c r="F58" s="115"/>
      <c r="G58" s="115"/>
      <c r="H58" s="115"/>
      <c r="I58" s="115"/>
      <c r="J58" s="115"/>
      <c r="K58" s="115"/>
      <c r="L58" s="109"/>
      <c r="M58" s="109"/>
      <c r="N58" s="109"/>
    </row>
    <row r="59" spans="4:14" ht="12.75" customHeight="1" x14ac:dyDescent="0.2">
      <c r="D59" s="55" t="s">
        <v>115</v>
      </c>
      <c r="E59" s="56"/>
      <c r="F59" s="106"/>
      <c r="G59" s="106"/>
      <c r="H59" s="106"/>
      <c r="I59" s="106"/>
      <c r="J59" s="106"/>
      <c r="K59" s="106"/>
      <c r="L59" s="82"/>
    </row>
    <row r="60" spans="4:14" ht="12.75" customHeight="1" x14ac:dyDescent="0.2"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</row>
    <row r="61" spans="4:14" ht="12.75" customHeight="1" x14ac:dyDescent="0.2">
      <c r="D61" s="17" t="s">
        <v>161</v>
      </c>
      <c r="E61" s="17"/>
      <c r="F61" s="130">
        <f t="shared" ref="F61:K61" si="0">F33</f>
        <v>2016</v>
      </c>
      <c r="G61" s="130">
        <f t="shared" si="0"/>
        <v>2017</v>
      </c>
      <c r="H61" s="130">
        <f t="shared" si="0"/>
        <v>2018</v>
      </c>
      <c r="I61" s="130">
        <f t="shared" si="0"/>
        <v>2019</v>
      </c>
      <c r="J61" s="130">
        <f t="shared" si="0"/>
        <v>2020</v>
      </c>
      <c r="K61" s="130">
        <f t="shared" si="0"/>
        <v>2021</v>
      </c>
      <c r="L61" s="17"/>
      <c r="M61" s="109"/>
      <c r="N61" s="109"/>
    </row>
    <row r="62" spans="4:14" ht="12.75" customHeight="1" x14ac:dyDescent="0.2">
      <c r="D62" s="256" t="s">
        <v>316</v>
      </c>
      <c r="E62" s="257">
        <f>+$J$5</f>
        <v>0</v>
      </c>
      <c r="F62" s="258"/>
      <c r="G62" s="258"/>
      <c r="H62" s="258"/>
      <c r="I62" s="258"/>
      <c r="J62" s="258"/>
      <c r="K62" s="258"/>
      <c r="L62" s="259"/>
      <c r="M62" s="109"/>
      <c r="N62" s="109"/>
    </row>
    <row r="63" spans="4:14" ht="12.75" customHeight="1" x14ac:dyDescent="0.2">
      <c r="D63" s="59" t="s">
        <v>312</v>
      </c>
      <c r="E63" s="61"/>
      <c r="F63" s="61"/>
      <c r="G63" s="53"/>
      <c r="H63" s="53"/>
      <c r="I63" s="53"/>
      <c r="J63" s="53"/>
      <c r="K63" s="53"/>
      <c r="L63" s="62"/>
      <c r="M63" s="109"/>
      <c r="N63" s="109"/>
    </row>
    <row r="64" spans="4:14" ht="12.75" customHeight="1" x14ac:dyDescent="0.2">
      <c r="D64" s="59" t="s">
        <v>313</v>
      </c>
      <c r="E64" s="61"/>
      <c r="F64" s="61"/>
      <c r="G64" s="53"/>
      <c r="H64" s="53"/>
      <c r="I64" s="53"/>
      <c r="J64" s="53"/>
      <c r="K64" s="53"/>
      <c r="L64" s="62"/>
      <c r="M64" s="109"/>
      <c r="N64" s="109"/>
    </row>
    <row r="65" spans="4:14" ht="12.75" customHeight="1" x14ac:dyDescent="0.2">
      <c r="D65" s="59" t="s">
        <v>314</v>
      </c>
      <c r="E65" s="61"/>
      <c r="F65" s="61"/>
      <c r="G65" s="53"/>
      <c r="H65" s="53"/>
      <c r="I65" s="53"/>
      <c r="J65" s="53"/>
      <c r="K65" s="53"/>
      <c r="L65" s="62"/>
      <c r="M65" s="109"/>
      <c r="N65" s="109"/>
    </row>
    <row r="66" spans="4:14" ht="3" customHeight="1" x14ac:dyDescent="0.2">
      <c r="D66" s="59"/>
      <c r="E66" s="61"/>
      <c r="F66" s="61"/>
      <c r="G66" s="53"/>
      <c r="H66" s="53"/>
      <c r="I66" s="53"/>
      <c r="J66" s="53"/>
      <c r="K66" s="53"/>
      <c r="L66" s="62"/>
      <c r="M66" s="109"/>
      <c r="N66" s="109"/>
    </row>
    <row r="67" spans="4:14" ht="12.75" customHeight="1" x14ac:dyDescent="0.2">
      <c r="D67" s="256" t="s">
        <v>317</v>
      </c>
      <c r="E67" s="257">
        <f>+$J$5</f>
        <v>0</v>
      </c>
      <c r="F67" s="258"/>
      <c r="G67" s="258"/>
      <c r="H67" s="258"/>
      <c r="I67" s="258"/>
      <c r="J67" s="258"/>
      <c r="K67" s="258"/>
      <c r="L67" s="259"/>
      <c r="M67" s="109"/>
      <c r="N67" s="109"/>
    </row>
    <row r="68" spans="4:14" ht="12.75" customHeight="1" x14ac:dyDescent="0.2">
      <c r="D68" s="59" t="s">
        <v>312</v>
      </c>
      <c r="E68" s="61"/>
      <c r="F68" s="61"/>
      <c r="G68" s="53"/>
      <c r="H68" s="53"/>
      <c r="I68" s="53"/>
      <c r="J68" s="53"/>
      <c r="K68" s="53"/>
      <c r="L68" s="57"/>
      <c r="M68" s="109"/>
      <c r="N68" s="109"/>
    </row>
    <row r="69" spans="4:14" ht="12.75" customHeight="1" x14ac:dyDescent="0.2">
      <c r="D69" s="59" t="s">
        <v>313</v>
      </c>
      <c r="E69" s="61"/>
      <c r="F69" s="61"/>
      <c r="G69" s="53"/>
      <c r="H69" s="53"/>
      <c r="I69" s="53"/>
      <c r="J69" s="53"/>
      <c r="K69" s="53"/>
      <c r="L69" s="57"/>
      <c r="M69" s="109"/>
      <c r="N69" s="109"/>
    </row>
    <row r="70" spans="4:14" ht="12.75" customHeight="1" x14ac:dyDescent="0.2">
      <c r="D70" s="59" t="s">
        <v>314</v>
      </c>
      <c r="E70" s="61"/>
      <c r="F70" s="61"/>
      <c r="G70" s="53"/>
      <c r="H70" s="53"/>
      <c r="I70" s="53"/>
      <c r="J70" s="53"/>
      <c r="K70" s="53"/>
      <c r="L70" s="57"/>
      <c r="M70" s="109"/>
      <c r="N70" s="109"/>
    </row>
    <row r="71" spans="4:14" ht="3" customHeight="1" x14ac:dyDescent="0.2">
      <c r="D71" s="59"/>
      <c r="E71" s="61"/>
      <c r="F71" s="61"/>
      <c r="G71" s="53"/>
      <c r="H71" s="53"/>
      <c r="I71" s="53"/>
      <c r="J71" s="53"/>
      <c r="K71" s="53"/>
      <c r="L71" s="57"/>
      <c r="M71" s="109"/>
      <c r="N71" s="109"/>
    </row>
    <row r="72" spans="4:14" ht="12.75" customHeight="1" x14ac:dyDescent="0.2">
      <c r="D72" s="256" t="s">
        <v>318</v>
      </c>
      <c r="E72" s="257">
        <f>+$J$5</f>
        <v>0</v>
      </c>
      <c r="F72" s="258"/>
      <c r="G72" s="258"/>
      <c r="H72" s="258"/>
      <c r="I72" s="258"/>
      <c r="J72" s="258"/>
      <c r="K72" s="258"/>
      <c r="L72" s="259"/>
      <c r="M72" s="109"/>
      <c r="N72" s="109"/>
    </row>
    <row r="73" spans="4:14" ht="12.75" customHeight="1" x14ac:dyDescent="0.2">
      <c r="D73" s="59" t="s">
        <v>312</v>
      </c>
      <c r="E73" s="260"/>
      <c r="F73" s="260"/>
      <c r="G73" s="63"/>
      <c r="H73" s="63"/>
      <c r="I73" s="63"/>
      <c r="J73" s="63"/>
      <c r="K73" s="63"/>
      <c r="L73" s="57"/>
      <c r="M73" s="109"/>
      <c r="N73" s="109"/>
    </row>
    <row r="74" spans="4:14" ht="12.75" customHeight="1" x14ac:dyDescent="0.2">
      <c r="D74" s="59" t="s">
        <v>313</v>
      </c>
      <c r="E74" s="260"/>
      <c r="F74" s="260"/>
      <c r="G74" s="63"/>
      <c r="H74" s="63"/>
      <c r="I74" s="63"/>
      <c r="J74" s="63"/>
      <c r="K74" s="63"/>
      <c r="L74" s="57"/>
      <c r="M74" s="109"/>
      <c r="N74" s="109"/>
    </row>
    <row r="75" spans="4:14" ht="12.75" customHeight="1" x14ac:dyDescent="0.2">
      <c r="D75" s="59" t="s">
        <v>314</v>
      </c>
      <c r="E75" s="260"/>
      <c r="F75" s="260"/>
      <c r="G75" s="63"/>
      <c r="H75" s="63"/>
      <c r="I75" s="63"/>
      <c r="J75" s="63"/>
      <c r="K75" s="63"/>
      <c r="L75" s="57"/>
      <c r="M75" s="109"/>
      <c r="N75" s="109"/>
    </row>
    <row r="76" spans="4:14" ht="3" customHeight="1" x14ac:dyDescent="0.2">
      <c r="D76" s="60"/>
      <c r="E76" s="68"/>
      <c r="F76" s="68"/>
      <c r="G76" s="134"/>
      <c r="H76" s="134"/>
      <c r="I76" s="134"/>
      <c r="J76" s="134"/>
      <c r="K76" s="134"/>
      <c r="L76" s="58"/>
      <c r="M76" s="109"/>
      <c r="N76" s="109"/>
    </row>
    <row r="77" spans="4:14" ht="12.75" customHeight="1" x14ac:dyDescent="0.2">
      <c r="D77" s="109"/>
      <c r="E77" s="109"/>
      <c r="F77" s="109"/>
      <c r="G77" s="230"/>
      <c r="H77" s="230"/>
      <c r="I77" s="230"/>
      <c r="J77" s="230"/>
      <c r="K77" s="230"/>
      <c r="L77" s="109"/>
      <c r="M77" s="109"/>
      <c r="N77" s="109"/>
    </row>
    <row r="78" spans="4:14" ht="12.75" customHeight="1" x14ac:dyDescent="0.2">
      <c r="D78" s="17" t="s">
        <v>230</v>
      </c>
      <c r="E78" s="17"/>
      <c r="F78" s="130">
        <v>2016</v>
      </c>
      <c r="G78" s="131">
        <v>2017</v>
      </c>
      <c r="H78" s="131">
        <v>2018</v>
      </c>
      <c r="I78" s="131">
        <v>2019</v>
      </c>
      <c r="J78" s="131">
        <v>2020</v>
      </c>
      <c r="K78" s="131">
        <v>2021</v>
      </c>
      <c r="L78" s="17"/>
    </row>
    <row r="79" spans="4:14" ht="12.75" customHeight="1" x14ac:dyDescent="0.2">
      <c r="D79" s="109" t="s">
        <v>115</v>
      </c>
      <c r="E79" s="109"/>
      <c r="F79" s="180"/>
      <c r="G79" s="180"/>
      <c r="H79" s="180"/>
      <c r="I79" s="180"/>
      <c r="J79" s="180"/>
      <c r="K79" s="180"/>
      <c r="L79" s="180"/>
      <c r="M79" s="109"/>
      <c r="N79" s="109"/>
    </row>
    <row r="80" spans="4:14" ht="12.75" customHeight="1" x14ac:dyDescent="0.2">
      <c r="D80" s="109" t="s">
        <v>231</v>
      </c>
      <c r="E80" s="109"/>
      <c r="F80" s="180"/>
      <c r="G80" s="180"/>
      <c r="H80" s="180"/>
      <c r="I80" s="180"/>
      <c r="J80" s="180"/>
      <c r="K80" s="180"/>
      <c r="L80" s="109"/>
      <c r="M80" s="109"/>
      <c r="N80" s="109"/>
    </row>
    <row r="81" spans="4:14" ht="12.75" customHeight="1" x14ac:dyDescent="0.2">
      <c r="D81" s="109" t="s">
        <v>232</v>
      </c>
      <c r="E81" s="109"/>
      <c r="F81" s="180"/>
      <c r="G81" s="180"/>
      <c r="H81" s="180"/>
      <c r="I81" s="180"/>
      <c r="J81" s="180"/>
      <c r="K81" s="180"/>
      <c r="L81" s="109"/>
      <c r="M81" s="109"/>
      <c r="N81" s="109"/>
    </row>
    <row r="82" spans="4:14" ht="12.75" customHeight="1" x14ac:dyDescent="0.2">
      <c r="D82" s="109" t="s">
        <v>233</v>
      </c>
      <c r="E82" s="109"/>
      <c r="F82" s="180"/>
      <c r="G82" s="180"/>
      <c r="H82" s="180"/>
      <c r="I82" s="180"/>
      <c r="J82" s="180"/>
      <c r="K82" s="180"/>
      <c r="L82" s="109"/>
      <c r="M82" s="109"/>
      <c r="N82" s="109"/>
    </row>
    <row r="83" spans="4:14" ht="12.75" customHeight="1" x14ac:dyDescent="0.2">
      <c r="D83" s="55" t="s">
        <v>284</v>
      </c>
      <c r="E83" s="56"/>
      <c r="F83" s="106"/>
      <c r="G83" s="106"/>
      <c r="H83" s="106"/>
      <c r="I83" s="106"/>
      <c r="J83" s="106"/>
      <c r="K83" s="106"/>
      <c r="L83" s="82"/>
    </row>
    <row r="84" spans="4:14" s="12" customFormat="1" ht="12.75" customHeight="1" x14ac:dyDescent="0.2">
      <c r="D84" s="261" t="s">
        <v>285</v>
      </c>
      <c r="E84" s="262"/>
      <c r="F84" s="263"/>
      <c r="G84" s="264"/>
      <c r="H84" s="264"/>
      <c r="I84" s="264"/>
      <c r="J84" s="264"/>
      <c r="K84" s="264"/>
      <c r="L84" s="82"/>
    </row>
    <row r="85" spans="4:14" s="12" customFormat="1" ht="12.75" customHeight="1" x14ac:dyDescent="0.2">
      <c r="D85" s="55" t="s">
        <v>257</v>
      </c>
      <c r="E85" s="56"/>
      <c r="F85" s="106"/>
      <c r="G85" s="106"/>
      <c r="H85" s="106"/>
      <c r="I85" s="106"/>
      <c r="J85" s="106"/>
      <c r="K85" s="106"/>
      <c r="L85" s="82"/>
    </row>
    <row r="86" spans="4:14" s="12" customFormat="1" ht="12.75" customHeight="1" x14ac:dyDescent="0.2"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</row>
    <row r="87" spans="4:14" ht="12.75" customHeight="1" x14ac:dyDescent="0.2">
      <c r="D87" s="17" t="s">
        <v>235</v>
      </c>
      <c r="E87" s="17"/>
      <c r="F87" s="130"/>
      <c r="G87" s="131">
        <v>2017</v>
      </c>
      <c r="H87" s="131">
        <v>2018</v>
      </c>
      <c r="I87" s="131">
        <v>2019</v>
      </c>
      <c r="J87" s="131">
        <v>2020</v>
      </c>
      <c r="K87" s="131">
        <v>2021</v>
      </c>
      <c r="L87" s="17"/>
    </row>
    <row r="88" spans="4:14" ht="12.75" customHeight="1" x14ac:dyDescent="0.2">
      <c r="D88" s="118" t="s">
        <v>212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09"/>
    </row>
    <row r="89" spans="4:14" ht="12.75" customHeight="1" x14ac:dyDescent="0.2">
      <c r="D89" s="109" t="s">
        <v>236</v>
      </c>
      <c r="E89" s="265"/>
      <c r="F89" s="109"/>
      <c r="G89" s="180"/>
      <c r="H89" s="180"/>
      <c r="I89" s="180"/>
      <c r="J89" s="180"/>
      <c r="K89" s="180"/>
      <c r="L89" s="109"/>
      <c r="M89" s="109"/>
      <c r="N89" s="109"/>
    </row>
    <row r="90" spans="4:14" ht="12.75" customHeight="1" x14ac:dyDescent="0.2">
      <c r="D90" s="109" t="s">
        <v>283</v>
      </c>
      <c r="E90" s="221"/>
      <c r="F90" s="109"/>
      <c r="G90" s="133"/>
      <c r="H90" s="133"/>
      <c r="I90" s="133"/>
      <c r="J90" s="133"/>
      <c r="K90" s="133"/>
      <c r="L90" s="109"/>
      <c r="M90" s="109"/>
      <c r="N90" s="109"/>
    </row>
    <row r="91" spans="4:14" ht="12.75" customHeight="1" x14ac:dyDescent="0.2">
      <c r="D91" s="109" t="s">
        <v>282</v>
      </c>
      <c r="E91" s="109"/>
      <c r="F91" s="109"/>
      <c r="G91" s="124"/>
      <c r="H91" s="124"/>
      <c r="I91" s="124"/>
      <c r="J91" s="124"/>
      <c r="K91" s="124"/>
      <c r="L91" s="109"/>
      <c r="M91" s="109"/>
      <c r="N91" s="109"/>
    </row>
    <row r="92" spans="4:14" ht="12.75" customHeight="1" x14ac:dyDescent="0.2">
      <c r="D92" s="109" t="s">
        <v>237</v>
      </c>
      <c r="E92" s="109"/>
      <c r="F92" s="109"/>
      <c r="G92" s="115"/>
      <c r="H92" s="115"/>
      <c r="I92" s="115"/>
      <c r="J92" s="115"/>
      <c r="K92" s="115"/>
      <c r="L92" s="109"/>
      <c r="M92" s="109"/>
      <c r="N92" s="109"/>
    </row>
    <row r="93" spans="4:14" ht="3" customHeight="1" x14ac:dyDescent="0.2"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</row>
    <row r="94" spans="4:14" ht="12.75" customHeight="1" x14ac:dyDescent="0.2">
      <c r="D94" s="109" t="s">
        <v>238</v>
      </c>
      <c r="E94" s="221"/>
      <c r="F94" s="109"/>
      <c r="G94" s="185"/>
      <c r="H94" s="185"/>
      <c r="I94" s="185"/>
      <c r="J94" s="185"/>
      <c r="K94" s="185"/>
      <c r="L94" s="109"/>
      <c r="M94" s="109"/>
      <c r="N94" s="109"/>
    </row>
    <row r="95" spans="4:14" ht="12.75" customHeight="1" x14ac:dyDescent="0.2">
      <c r="D95" s="109" t="s">
        <v>32</v>
      </c>
      <c r="E95" s="109"/>
      <c r="F95" s="109"/>
      <c r="G95" s="115"/>
      <c r="H95" s="115"/>
      <c r="I95" s="115"/>
      <c r="J95" s="115"/>
      <c r="K95" s="115"/>
      <c r="L95" s="109"/>
      <c r="M95" s="109"/>
      <c r="N95" s="109"/>
    </row>
    <row r="96" spans="4:14" ht="12.75" customHeight="1" x14ac:dyDescent="0.2">
      <c r="D96" s="109"/>
      <c r="E96" s="109"/>
      <c r="F96" s="109"/>
      <c r="G96" s="115"/>
      <c r="H96" s="115"/>
      <c r="I96" s="115"/>
      <c r="J96" s="115"/>
      <c r="K96" s="115"/>
      <c r="L96" s="109"/>
      <c r="M96" s="109"/>
      <c r="N96" s="109"/>
    </row>
    <row r="97" spans="4:14" s="12" customFormat="1" ht="12.75" customHeight="1" x14ac:dyDescent="0.2">
      <c r="D97" s="81" t="s">
        <v>234</v>
      </c>
      <c r="E97" s="82"/>
      <c r="F97" s="93"/>
      <c r="G97" s="138"/>
      <c r="H97" s="138"/>
      <c r="I97" s="138"/>
      <c r="J97" s="138"/>
      <c r="K97" s="138"/>
      <c r="L97" s="82"/>
    </row>
    <row r="98" spans="4:14" ht="12.75" customHeight="1" x14ac:dyDescent="0.2"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</row>
    <row r="99" spans="4:14" ht="12.75" customHeight="1" x14ac:dyDescent="0.2">
      <c r="D99" s="118" t="s">
        <v>213</v>
      </c>
      <c r="E99" s="109"/>
      <c r="F99" s="109"/>
      <c r="G99" s="109"/>
      <c r="H99" s="109"/>
      <c r="I99" s="109"/>
      <c r="J99" s="109"/>
      <c r="K99" s="109"/>
      <c r="L99" s="109"/>
      <c r="M99" s="109"/>
      <c r="N99" s="109"/>
    </row>
    <row r="100" spans="4:14" ht="12.75" customHeight="1" x14ac:dyDescent="0.2">
      <c r="D100" s="109" t="s">
        <v>236</v>
      </c>
      <c r="E100" s="265"/>
      <c r="F100" s="109"/>
      <c r="G100" s="180"/>
      <c r="H100" s="180"/>
      <c r="I100" s="180"/>
      <c r="J100" s="180"/>
      <c r="K100" s="180"/>
      <c r="L100" s="109"/>
      <c r="M100" s="109"/>
      <c r="N100" s="109"/>
    </row>
    <row r="101" spans="4:14" ht="12.75" customHeight="1" x14ac:dyDescent="0.2">
      <c r="D101" s="109" t="s">
        <v>283</v>
      </c>
      <c r="E101" s="221"/>
      <c r="F101" s="109"/>
      <c r="G101" s="133"/>
      <c r="H101" s="133"/>
      <c r="I101" s="133"/>
      <c r="J101" s="133"/>
      <c r="K101" s="133"/>
      <c r="L101" s="109"/>
      <c r="M101" s="109"/>
      <c r="N101" s="109"/>
    </row>
    <row r="102" spans="4:14" ht="12.75" customHeight="1" x14ac:dyDescent="0.2">
      <c r="D102" s="109" t="s">
        <v>282</v>
      </c>
      <c r="E102" s="109"/>
      <c r="F102" s="109"/>
      <c r="G102" s="124"/>
      <c r="H102" s="124"/>
      <c r="I102" s="124"/>
      <c r="J102" s="124"/>
      <c r="K102" s="124"/>
      <c r="L102" s="109"/>
      <c r="M102" s="109"/>
      <c r="N102" s="109"/>
    </row>
    <row r="103" spans="4:14" ht="12.75" customHeight="1" x14ac:dyDescent="0.2">
      <c r="D103" s="109" t="s">
        <v>237</v>
      </c>
      <c r="E103" s="109"/>
      <c r="F103" s="109"/>
      <c r="G103" s="115"/>
      <c r="H103" s="115"/>
      <c r="I103" s="115"/>
      <c r="J103" s="115"/>
      <c r="K103" s="115"/>
      <c r="L103" s="109"/>
      <c r="M103" s="109"/>
      <c r="N103" s="109"/>
    </row>
    <row r="104" spans="4:14" ht="3" customHeight="1" x14ac:dyDescent="0.2"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</row>
    <row r="105" spans="4:14" ht="12.75" customHeight="1" x14ac:dyDescent="0.2">
      <c r="D105" s="109" t="s">
        <v>238</v>
      </c>
      <c r="E105" s="221"/>
      <c r="F105" s="109"/>
      <c r="G105" s="185"/>
      <c r="H105" s="185"/>
      <c r="I105" s="185"/>
      <c r="J105" s="185"/>
      <c r="K105" s="185"/>
      <c r="L105" s="109"/>
      <c r="M105" s="109"/>
      <c r="N105" s="109"/>
    </row>
    <row r="106" spans="4:14" ht="12.75" customHeight="1" x14ac:dyDescent="0.2">
      <c r="D106" s="109" t="s">
        <v>32</v>
      </c>
      <c r="E106" s="109"/>
      <c r="F106" s="109"/>
      <c r="G106" s="115"/>
      <c r="H106" s="115"/>
      <c r="I106" s="115"/>
      <c r="J106" s="115"/>
      <c r="K106" s="115"/>
      <c r="L106" s="109"/>
      <c r="M106" s="109"/>
      <c r="N106" s="109"/>
    </row>
    <row r="107" spans="4:14" ht="12.75" customHeight="1" x14ac:dyDescent="0.2"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</row>
    <row r="108" spans="4:14" ht="12.75" customHeight="1" x14ac:dyDescent="0.2">
      <c r="D108" s="118" t="s">
        <v>239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</row>
    <row r="109" spans="4:14" ht="12.75" customHeight="1" x14ac:dyDescent="0.2">
      <c r="D109" s="109" t="s">
        <v>236</v>
      </c>
      <c r="E109" s="223"/>
      <c r="F109" s="109"/>
      <c r="G109" s="180"/>
      <c r="H109" s="180"/>
      <c r="I109" s="180"/>
      <c r="J109" s="180"/>
      <c r="K109" s="180"/>
      <c r="L109" s="109"/>
      <c r="M109" s="109"/>
      <c r="N109" s="109"/>
    </row>
    <row r="110" spans="4:14" ht="12.75" customHeight="1" x14ac:dyDescent="0.2">
      <c r="D110" s="109" t="s">
        <v>286</v>
      </c>
      <c r="E110" s="109"/>
      <c r="F110" s="109"/>
      <c r="G110" s="124"/>
      <c r="H110" s="124"/>
      <c r="I110" s="124"/>
      <c r="J110" s="124"/>
      <c r="K110" s="124"/>
      <c r="L110" s="109"/>
      <c r="M110" s="109"/>
      <c r="N110" s="109"/>
    </row>
    <row r="111" spans="4:14" ht="12.75" customHeight="1" x14ac:dyDescent="0.2">
      <c r="D111" s="109" t="s">
        <v>237</v>
      </c>
      <c r="E111" s="109"/>
      <c r="F111" s="109"/>
      <c r="G111" s="115"/>
      <c r="H111" s="115"/>
      <c r="I111" s="115"/>
      <c r="J111" s="115"/>
      <c r="K111" s="115"/>
      <c r="L111" s="109"/>
      <c r="M111" s="109"/>
      <c r="N111" s="109"/>
    </row>
    <row r="112" spans="4:14" ht="3" customHeight="1" x14ac:dyDescent="0.2"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3" spans="4:23" ht="12.75" customHeight="1" x14ac:dyDescent="0.2">
      <c r="D113" s="109" t="s">
        <v>238</v>
      </c>
      <c r="E113" s="102"/>
      <c r="F113" s="109"/>
      <c r="G113" s="185"/>
      <c r="H113" s="185"/>
      <c r="I113" s="185"/>
      <c r="J113" s="185"/>
      <c r="K113" s="185"/>
      <c r="L113" s="109"/>
      <c r="M113" s="109"/>
      <c r="N113" s="109"/>
    </row>
    <row r="114" spans="4:23" ht="12.75" customHeight="1" x14ac:dyDescent="0.2">
      <c r="D114" s="109" t="s">
        <v>240</v>
      </c>
      <c r="E114" s="109"/>
      <c r="F114" s="109"/>
      <c r="G114" s="115"/>
      <c r="H114" s="115"/>
      <c r="I114" s="115"/>
      <c r="J114" s="115"/>
      <c r="K114" s="115"/>
      <c r="L114" s="109"/>
      <c r="M114" s="109"/>
      <c r="N114" s="109"/>
    </row>
    <row r="115" spans="4:23" ht="12.75" customHeight="1" x14ac:dyDescent="0.2"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</row>
    <row r="116" spans="4:23" ht="12.75" customHeight="1" x14ac:dyDescent="0.2">
      <c r="D116" s="17" t="s">
        <v>32</v>
      </c>
      <c r="E116" s="17"/>
      <c r="F116" s="130"/>
      <c r="G116" s="131">
        <v>2017</v>
      </c>
      <c r="H116" s="131">
        <v>2018</v>
      </c>
      <c r="I116" s="131">
        <v>2019</v>
      </c>
      <c r="J116" s="131">
        <v>2020</v>
      </c>
      <c r="K116" s="131">
        <v>2021</v>
      </c>
      <c r="L116" s="17"/>
    </row>
    <row r="117" spans="4:23" ht="12.75" customHeight="1" x14ac:dyDescent="0.2">
      <c r="D117" s="109" t="s">
        <v>212</v>
      </c>
      <c r="E117" s="109"/>
      <c r="F117" s="109"/>
      <c r="G117" s="180"/>
      <c r="H117" s="180"/>
      <c r="I117" s="180"/>
      <c r="J117" s="180"/>
      <c r="K117" s="180"/>
      <c r="L117" s="109"/>
      <c r="M117" s="109"/>
      <c r="N117" s="109"/>
    </row>
    <row r="118" spans="4:23" ht="12.75" customHeight="1" x14ac:dyDescent="0.2">
      <c r="D118" s="109" t="s">
        <v>213</v>
      </c>
      <c r="E118" s="109"/>
      <c r="F118" s="109"/>
      <c r="G118" s="180"/>
      <c r="H118" s="180"/>
      <c r="I118" s="180"/>
      <c r="J118" s="180"/>
      <c r="K118" s="180"/>
      <c r="L118" s="109"/>
      <c r="M118" s="109"/>
      <c r="N118" s="109"/>
    </row>
    <row r="119" spans="4:23" ht="12.75" customHeight="1" x14ac:dyDescent="0.2">
      <c r="D119" s="109" t="s">
        <v>239</v>
      </c>
      <c r="E119" s="109"/>
      <c r="F119" s="109"/>
      <c r="G119" s="182"/>
      <c r="H119" s="182"/>
      <c r="I119" s="182"/>
      <c r="J119" s="182"/>
      <c r="K119" s="182"/>
      <c r="L119" s="109"/>
      <c r="M119" s="109"/>
      <c r="N119" s="109"/>
    </row>
    <row r="120" spans="4:23" ht="12.75" customHeight="1" x14ac:dyDescent="0.2">
      <c r="D120" s="109" t="s">
        <v>241</v>
      </c>
      <c r="E120" s="109"/>
      <c r="F120" s="109"/>
      <c r="G120" s="115"/>
      <c r="H120" s="115"/>
      <c r="I120" s="115"/>
      <c r="J120" s="115"/>
      <c r="K120" s="115"/>
      <c r="L120" s="109"/>
      <c r="M120" s="109"/>
      <c r="N120" s="109"/>
    </row>
    <row r="121" spans="4:23" ht="12.75" customHeight="1" x14ac:dyDescent="0.2">
      <c r="D121" s="109"/>
      <c r="E121" s="109"/>
      <c r="F121" s="109"/>
      <c r="G121" s="115"/>
      <c r="H121" s="115"/>
      <c r="I121" s="115"/>
      <c r="J121" s="115"/>
      <c r="K121" s="115"/>
      <c r="L121" s="109"/>
      <c r="M121" s="109"/>
      <c r="N121" s="109"/>
    </row>
    <row r="122" spans="4:23" ht="12.75" customHeight="1" x14ac:dyDescent="0.2">
      <c r="D122" s="17" t="s">
        <v>246</v>
      </c>
      <c r="E122" s="17"/>
      <c r="F122" s="130"/>
      <c r="G122" s="131">
        <v>2017</v>
      </c>
      <c r="H122" s="131">
        <v>2018</v>
      </c>
      <c r="I122" s="131">
        <v>2019</v>
      </c>
      <c r="J122" s="131">
        <v>2020</v>
      </c>
      <c r="K122" s="131">
        <v>2021</v>
      </c>
      <c r="L122" s="17"/>
    </row>
    <row r="123" spans="4:23" s="140" customFormat="1" ht="12.75" customHeight="1" x14ac:dyDescent="0.2">
      <c r="D123" s="109" t="s">
        <v>212</v>
      </c>
      <c r="E123" s="141"/>
      <c r="F123" s="142"/>
      <c r="G123" s="186"/>
      <c r="H123" s="186"/>
      <c r="I123" s="186"/>
      <c r="J123" s="186"/>
      <c r="K123" s="186"/>
      <c r="L123" s="141"/>
    </row>
    <row r="124" spans="4:23" s="140" customFormat="1" ht="12.75" customHeight="1" x14ac:dyDescent="0.2">
      <c r="D124" s="109" t="s">
        <v>213</v>
      </c>
      <c r="E124" s="141"/>
      <c r="F124" s="142"/>
      <c r="G124" s="187"/>
      <c r="H124" s="187"/>
      <c r="I124" s="187"/>
      <c r="J124" s="187"/>
      <c r="K124" s="187"/>
      <c r="L124" s="141"/>
    </row>
    <row r="125" spans="4:23" s="140" customFormat="1" ht="12.75" customHeight="1" x14ac:dyDescent="0.2">
      <c r="D125" s="141" t="s">
        <v>179</v>
      </c>
      <c r="E125" s="141"/>
      <c r="F125" s="266"/>
      <c r="G125" s="143"/>
      <c r="H125" s="143"/>
      <c r="I125" s="143"/>
      <c r="J125" s="143"/>
      <c r="K125" s="143"/>
      <c r="L125" s="141"/>
      <c r="V125" s="227"/>
      <c r="W125" s="227"/>
    </row>
    <row r="126" spans="4:23" ht="12.75" customHeight="1" x14ac:dyDescent="0.2">
      <c r="D126" s="109" t="s">
        <v>319</v>
      </c>
      <c r="E126" s="109"/>
      <c r="F126" s="267"/>
      <c r="G126" s="268"/>
      <c r="H126" s="268"/>
      <c r="I126" s="268"/>
      <c r="J126" s="268"/>
      <c r="K126" s="268"/>
      <c r="L126" s="109"/>
      <c r="M126" s="109"/>
      <c r="N126" s="109"/>
    </row>
    <row r="127" spans="4:23" ht="12.75" customHeight="1" x14ac:dyDescent="0.2">
      <c r="D127" s="109" t="s">
        <v>320</v>
      </c>
      <c r="E127" s="109"/>
      <c r="F127" s="267"/>
      <c r="G127" s="269"/>
      <c r="H127" s="269"/>
      <c r="I127" s="269"/>
      <c r="J127" s="269"/>
      <c r="K127" s="269"/>
      <c r="L127" s="109"/>
      <c r="M127" s="109"/>
      <c r="N127" s="109"/>
    </row>
    <row r="128" spans="4:23" ht="12.75" customHeight="1" x14ac:dyDescent="0.2">
      <c r="D128" s="17" t="s">
        <v>242</v>
      </c>
      <c r="E128" s="17"/>
      <c r="F128" s="130"/>
      <c r="G128" s="131">
        <v>2017</v>
      </c>
      <c r="H128" s="131">
        <v>2018</v>
      </c>
      <c r="I128" s="131">
        <v>2019</v>
      </c>
      <c r="J128" s="131">
        <v>2020</v>
      </c>
      <c r="K128" s="131">
        <v>2021</v>
      </c>
      <c r="L128" s="17"/>
    </row>
    <row r="129" spans="4:21" ht="12.75" customHeight="1" x14ac:dyDescent="0.2">
      <c r="D129" s="109" t="s">
        <v>222</v>
      </c>
      <c r="E129" s="109"/>
      <c r="F129" s="109"/>
      <c r="G129" s="188"/>
      <c r="H129" s="188"/>
      <c r="I129" s="188"/>
      <c r="J129" s="188"/>
      <c r="K129" s="188"/>
      <c r="L129" s="109"/>
      <c r="M129" s="109"/>
      <c r="N129" s="109"/>
      <c r="P129" s="210" t="s">
        <v>321</v>
      </c>
      <c r="Q129" s="210"/>
      <c r="R129" s="228"/>
      <c r="S129" s="229"/>
      <c r="T129" s="229"/>
      <c r="U129" s="229"/>
    </row>
    <row r="130" spans="4:21" ht="3" customHeight="1" x14ac:dyDescent="0.2">
      <c r="D130" s="109"/>
      <c r="E130" s="109"/>
      <c r="F130" s="109"/>
      <c r="G130" s="188"/>
      <c r="H130" s="188"/>
      <c r="I130" s="188"/>
      <c r="J130" s="188"/>
      <c r="K130" s="188"/>
      <c r="L130" s="109"/>
      <c r="M130" s="109"/>
      <c r="N130" s="109"/>
    </row>
    <row r="131" spans="4:21" ht="12.75" customHeight="1" x14ac:dyDescent="0.2">
      <c r="D131" s="109" t="s">
        <v>290</v>
      </c>
      <c r="E131" s="224"/>
      <c r="F131" s="109"/>
      <c r="G131" s="189"/>
      <c r="H131" s="189"/>
      <c r="I131" s="189"/>
      <c r="J131" s="189"/>
      <c r="K131" s="189"/>
      <c r="L131" s="109"/>
      <c r="M131" s="109"/>
      <c r="N131" s="109"/>
      <c r="P131" s="215"/>
      <c r="Q131" s="210" t="s">
        <v>243</v>
      </c>
      <c r="R131" s="210"/>
      <c r="S131" s="210"/>
      <c r="T131" s="210"/>
      <c r="U131" s="210"/>
    </row>
    <row r="132" spans="4:21" ht="12.75" customHeight="1" x14ac:dyDescent="0.2">
      <c r="D132" s="55" t="s">
        <v>190</v>
      </c>
      <c r="E132" s="56"/>
      <c r="F132" s="106"/>
      <c r="G132" s="106"/>
      <c r="H132" s="106"/>
      <c r="I132" s="106"/>
      <c r="J132" s="106"/>
      <c r="K132" s="106"/>
      <c r="L132" s="115"/>
      <c r="M132" s="109"/>
      <c r="N132" s="109"/>
      <c r="P132" s="225">
        <f>+K137</f>
        <v>0</v>
      </c>
      <c r="Q132" s="211">
        <v>14.03125</v>
      </c>
      <c r="R132" s="211">
        <v>14.28125</v>
      </c>
      <c r="S132" s="211">
        <v>14.53125</v>
      </c>
      <c r="T132" s="211">
        <v>14.78125</v>
      </c>
      <c r="U132" s="211">
        <v>15.03125</v>
      </c>
    </row>
    <row r="133" spans="4:21" ht="12.75" customHeight="1" x14ac:dyDescent="0.2">
      <c r="D133" s="109" t="s">
        <v>244</v>
      </c>
      <c r="E133" s="109"/>
      <c r="F133" s="109"/>
      <c r="G133" s="180"/>
      <c r="H133" s="180"/>
      <c r="I133" s="180"/>
      <c r="J133" s="180"/>
      <c r="K133" s="180"/>
      <c r="L133" s="109"/>
      <c r="M133" s="109"/>
      <c r="N133" s="109"/>
      <c r="P133" s="212">
        <v>0.2</v>
      </c>
      <c r="Q133" s="226"/>
      <c r="R133" s="226"/>
      <c r="S133" s="226"/>
      <c r="T133" s="226"/>
      <c r="U133" s="226"/>
    </row>
    <row r="134" spans="4:21" ht="12.75" customHeight="1" x14ac:dyDescent="0.2">
      <c r="D134" s="109" t="s">
        <v>245</v>
      </c>
      <c r="E134" s="109"/>
      <c r="F134" s="109"/>
      <c r="G134" s="180"/>
      <c r="H134" s="180"/>
      <c r="I134" s="180"/>
      <c r="J134" s="180"/>
      <c r="K134" s="180"/>
      <c r="L134" s="109"/>
      <c r="M134" s="109"/>
      <c r="N134" s="109"/>
      <c r="P134" s="212">
        <v>0.25</v>
      </c>
      <c r="Q134" s="226"/>
      <c r="R134" s="226"/>
      <c r="S134" s="226"/>
      <c r="T134" s="226"/>
      <c r="U134" s="226"/>
    </row>
    <row r="135" spans="4:21" ht="12.75" customHeight="1" x14ac:dyDescent="0.2">
      <c r="D135" s="55" t="s">
        <v>175</v>
      </c>
      <c r="E135" s="56"/>
      <c r="F135" s="106"/>
      <c r="G135" s="106"/>
      <c r="H135" s="106"/>
      <c r="I135" s="106"/>
      <c r="J135" s="106"/>
      <c r="K135" s="106"/>
      <c r="L135" s="109"/>
      <c r="M135" s="109"/>
      <c r="N135" s="109"/>
      <c r="P135" s="212">
        <v>0.3</v>
      </c>
      <c r="Q135" s="226"/>
      <c r="R135" s="226"/>
      <c r="S135" s="226"/>
      <c r="T135" s="226"/>
      <c r="U135" s="226"/>
    </row>
    <row r="136" spans="4:21" ht="12.75" customHeight="1" x14ac:dyDescent="0.2">
      <c r="D136" s="109" t="s">
        <v>247</v>
      </c>
      <c r="E136" s="109"/>
      <c r="F136" s="109"/>
      <c r="G136" s="190"/>
      <c r="H136" s="190"/>
      <c r="I136" s="190"/>
      <c r="J136" s="190"/>
      <c r="K136" s="190"/>
      <c r="L136" s="109"/>
      <c r="M136" s="109"/>
      <c r="N136" s="109"/>
      <c r="P136" s="212">
        <v>0.35</v>
      </c>
      <c r="Q136" s="226"/>
      <c r="R136" s="226"/>
      <c r="S136" s="226"/>
      <c r="T136" s="226"/>
      <c r="U136" s="226"/>
    </row>
    <row r="137" spans="4:21" ht="12.75" customHeight="1" x14ac:dyDescent="0.2">
      <c r="D137" s="55" t="s">
        <v>287</v>
      </c>
      <c r="E137" s="56"/>
      <c r="F137" s="106"/>
      <c r="G137" s="144"/>
      <c r="H137" s="144"/>
      <c r="I137" s="144"/>
      <c r="J137" s="144"/>
      <c r="K137" s="144"/>
      <c r="L137" s="109"/>
      <c r="M137" s="109"/>
      <c r="N137" s="109"/>
      <c r="P137" s="212">
        <v>0.4</v>
      </c>
      <c r="Q137" s="226"/>
      <c r="R137" s="226"/>
      <c r="S137" s="226"/>
      <c r="T137" s="226"/>
      <c r="U137" s="226"/>
    </row>
    <row r="138" spans="4:21" ht="12.75" customHeight="1" x14ac:dyDescent="0.2">
      <c r="D138" s="55" t="s">
        <v>288</v>
      </c>
      <c r="E138" s="56"/>
      <c r="F138" s="106"/>
      <c r="G138" s="145"/>
      <c r="H138" s="145"/>
      <c r="I138" s="145"/>
      <c r="J138" s="145"/>
      <c r="K138" s="145"/>
      <c r="L138" s="109"/>
      <c r="M138" s="109"/>
      <c r="N138" s="109"/>
    </row>
    <row r="139" spans="4:21" ht="12.75" customHeight="1" x14ac:dyDescent="0.2">
      <c r="D139" s="109"/>
      <c r="E139" s="109"/>
      <c r="F139" s="109"/>
      <c r="G139" s="107"/>
      <c r="H139" s="107"/>
      <c r="I139" s="107"/>
      <c r="J139" s="107"/>
      <c r="K139" s="107"/>
      <c r="L139" s="109"/>
      <c r="M139" s="109"/>
      <c r="N139" s="109"/>
    </row>
    <row r="140" spans="4:21" ht="12.75" customHeight="1" x14ac:dyDescent="0.2"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</row>
    <row r="141" spans="4:21" ht="12.75" customHeight="1" x14ac:dyDescent="0.2"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</row>
    <row r="142" spans="4:21" ht="12.75" customHeight="1" x14ac:dyDescent="0.2"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</row>
    <row r="143" spans="4:21" ht="12.75" customHeight="1" x14ac:dyDescent="0.2"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</row>
    <row r="144" spans="4:21" ht="12.75" customHeight="1" x14ac:dyDescent="0.2"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</row>
    <row r="145" spans="4:14" ht="12.75" customHeight="1" x14ac:dyDescent="0.2"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</row>
    <row r="146" spans="4:14" ht="12.75" customHeight="1" x14ac:dyDescent="0.2"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</row>
    <row r="147" spans="4:14" ht="12.75" customHeight="1" x14ac:dyDescent="0.2"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4:14" ht="12.75" customHeight="1" x14ac:dyDescent="0.2"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49" spans="4:14" ht="12.75" customHeight="1" x14ac:dyDescent="0.2"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spans="4:14" ht="12.75" customHeight="1" x14ac:dyDescent="0.2"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</row>
    <row r="151" spans="4:14" ht="12.75" customHeight="1" x14ac:dyDescent="0.2"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</row>
    <row r="152" spans="4:14" ht="12.75" customHeight="1" x14ac:dyDescent="0.2"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</row>
    <row r="153" spans="4:14" ht="12.75" customHeight="1" x14ac:dyDescent="0.2"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</row>
    <row r="154" spans="4:14" ht="12.75" customHeight="1" x14ac:dyDescent="0.2"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4:14" ht="12.75" customHeight="1" x14ac:dyDescent="0.2"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  <row r="156" spans="4:14" ht="12.75" customHeight="1" x14ac:dyDescent="0.2"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</row>
    <row r="157" spans="4:14" ht="12.75" customHeight="1" x14ac:dyDescent="0.2"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</row>
    <row r="158" spans="4:14" ht="12.75" customHeight="1" x14ac:dyDescent="0.2"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spans="4:14" ht="12.75" customHeight="1" x14ac:dyDescent="0.2"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</row>
    <row r="160" spans="4:14" ht="12.75" customHeight="1" x14ac:dyDescent="0.2"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</row>
    <row r="161" spans="4:14" ht="12.75" customHeight="1" x14ac:dyDescent="0.2"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</row>
    <row r="162" spans="4:14" ht="12.75" customHeight="1" x14ac:dyDescent="0.2"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</row>
    <row r="163" spans="4:14" ht="12.75" customHeight="1" x14ac:dyDescent="0.2"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</row>
    <row r="164" spans="4:14" ht="12.75" customHeight="1" x14ac:dyDescent="0.2"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</row>
    <row r="165" spans="4:14" ht="12.75" customHeight="1" x14ac:dyDescent="0.2"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</row>
    <row r="166" spans="4:14" ht="12.75" customHeight="1" x14ac:dyDescent="0.2"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4:14" ht="12.75" customHeight="1" x14ac:dyDescent="0.2"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</row>
    <row r="168" spans="4:14" ht="12.75" customHeight="1" x14ac:dyDescent="0.2"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</row>
    <row r="169" spans="4:14" ht="12.75" customHeight="1" x14ac:dyDescent="0.2"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</row>
    <row r="170" spans="4:14" ht="12.75" customHeight="1" x14ac:dyDescent="0.2"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</row>
    <row r="171" spans="4:14" ht="12.75" customHeight="1" x14ac:dyDescent="0.2"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</row>
    <row r="172" spans="4:14" ht="12.75" customHeight="1" x14ac:dyDescent="0.2"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</row>
    <row r="173" spans="4:14" ht="12.75" customHeight="1" x14ac:dyDescent="0.2"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</row>
    <row r="174" spans="4:14" ht="12.75" customHeight="1" x14ac:dyDescent="0.2"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</row>
    <row r="175" spans="4:14" ht="12.75" customHeight="1" x14ac:dyDescent="0.2"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</row>
    <row r="176" spans="4:14" ht="12.75" customHeight="1" x14ac:dyDescent="0.2"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</row>
    <row r="177" spans="4:14" ht="12.75" customHeight="1" x14ac:dyDescent="0.2"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8" spans="4:14" ht="12.75" customHeight="1" x14ac:dyDescent="0.2"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</row>
    <row r="179" spans="4:14" ht="12.75" customHeight="1" x14ac:dyDescent="0.2"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</row>
    <row r="180" spans="4:14" ht="12.75" customHeight="1" x14ac:dyDescent="0.2"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</row>
    <row r="181" spans="4:14" ht="12.75" customHeight="1" x14ac:dyDescent="0.2"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</row>
    <row r="182" spans="4:14" ht="12.75" customHeight="1" x14ac:dyDescent="0.2"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</row>
    <row r="183" spans="4:14" ht="12.75" customHeight="1" x14ac:dyDescent="0.2"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</row>
    <row r="184" spans="4:14" ht="12.75" customHeight="1" x14ac:dyDescent="0.2"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</row>
    <row r="185" spans="4:14" ht="12.75" customHeight="1" x14ac:dyDescent="0.2"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</row>
    <row r="186" spans="4:14" ht="12.75" customHeight="1" x14ac:dyDescent="0.2"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</row>
    <row r="187" spans="4:14" ht="12.75" customHeight="1" x14ac:dyDescent="0.2"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</row>
    <row r="188" spans="4:14" ht="12.75" customHeight="1" x14ac:dyDescent="0.2"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</row>
    <row r="189" spans="4:14" ht="12.75" customHeight="1" x14ac:dyDescent="0.2"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</row>
    <row r="190" spans="4:14" ht="12.75" customHeight="1" x14ac:dyDescent="0.2"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spans="4:14" ht="12.75" customHeight="1" x14ac:dyDescent="0.2"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</row>
    <row r="192" spans="4:14" ht="12.75" customHeight="1" x14ac:dyDescent="0.2"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</row>
    <row r="193" spans="4:14" ht="12.75" customHeight="1" x14ac:dyDescent="0.2"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</row>
    <row r="194" spans="4:14" ht="12.75" customHeight="1" x14ac:dyDescent="0.2"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</row>
    <row r="195" spans="4:14" ht="12.75" customHeight="1" x14ac:dyDescent="0.2"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</row>
    <row r="196" spans="4:14" ht="12.75" customHeight="1" x14ac:dyDescent="0.2"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</row>
    <row r="197" spans="4:14" ht="12.75" customHeight="1" x14ac:dyDescent="0.2"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</row>
    <row r="198" spans="4:14" ht="12.75" customHeight="1" x14ac:dyDescent="0.2"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199" spans="4:14" ht="12.75" customHeight="1" x14ac:dyDescent="0.2"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</row>
    <row r="200" spans="4:14" ht="12.75" customHeight="1" x14ac:dyDescent="0.2"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</row>
    <row r="201" spans="4:14" ht="12.75" customHeight="1" x14ac:dyDescent="0.2"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</row>
    <row r="202" spans="4:14" ht="12.75" customHeight="1" x14ac:dyDescent="0.2"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</row>
    <row r="203" spans="4:14" ht="12.75" customHeight="1" x14ac:dyDescent="0.2"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</row>
    <row r="204" spans="4:14" ht="12.75" customHeight="1" x14ac:dyDescent="0.2"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</row>
    <row r="205" spans="4:14" ht="12.75" customHeight="1" x14ac:dyDescent="0.2"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</row>
    <row r="206" spans="4:14" ht="12.75" customHeight="1" x14ac:dyDescent="0.2"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</row>
    <row r="207" spans="4:14" ht="12.75" customHeight="1" x14ac:dyDescent="0.2"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</row>
    <row r="208" spans="4:14" ht="12.75" customHeight="1" x14ac:dyDescent="0.2"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</row>
    <row r="209" spans="4:14" ht="12.75" customHeight="1" x14ac:dyDescent="0.2"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</row>
    <row r="210" spans="4:14" ht="12.75" customHeight="1" x14ac:dyDescent="0.2"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</row>
    <row r="211" spans="4:14" ht="12.75" customHeight="1" x14ac:dyDescent="0.2"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</row>
    <row r="212" spans="4:14" ht="12.75" customHeight="1" x14ac:dyDescent="0.2"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</row>
    <row r="213" spans="4:14" ht="12.75" customHeight="1" x14ac:dyDescent="0.2"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</row>
    <row r="214" spans="4:14" ht="12.75" customHeight="1" x14ac:dyDescent="0.2"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</row>
    <row r="215" spans="4:14" ht="12.75" customHeight="1" x14ac:dyDescent="0.2"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</row>
    <row r="216" spans="4:14" ht="12.75" customHeight="1" x14ac:dyDescent="0.2"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</row>
    <row r="217" spans="4:14" ht="12.75" customHeight="1" x14ac:dyDescent="0.2"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</row>
    <row r="218" spans="4:14" ht="12.75" customHeight="1" x14ac:dyDescent="0.2"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</row>
    <row r="219" spans="4:14" ht="12.75" customHeight="1" x14ac:dyDescent="0.2"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</row>
    <row r="220" spans="4:14" ht="12.75" customHeight="1" x14ac:dyDescent="0.2"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</row>
    <row r="221" spans="4:14" ht="12.75" customHeight="1" x14ac:dyDescent="0.2"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</row>
    <row r="222" spans="4:14" ht="12.75" customHeight="1" x14ac:dyDescent="0.2"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</row>
    <row r="223" spans="4:14" ht="12.75" customHeight="1" x14ac:dyDescent="0.2"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</row>
    <row r="224" spans="4:1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AC38"/>
  <sheetViews>
    <sheetView showGridLines="0" workbookViewId="0">
      <selection activeCell="F18" sqref="F18"/>
    </sheetView>
  </sheetViews>
  <sheetFormatPr baseColWidth="10" defaultColWidth="8.83203125" defaultRowHeight="15" x14ac:dyDescent="0.2"/>
  <cols>
    <col min="1" max="3" width="1.6640625" customWidth="1"/>
    <col min="4" max="4" width="50.6640625" customWidth="1"/>
    <col min="5" max="10" width="20" customWidth="1"/>
  </cols>
  <sheetData>
    <row r="2" spans="4:29" ht="17" x14ac:dyDescent="0.2">
      <c r="D2" s="16" t="s">
        <v>249</v>
      </c>
    </row>
    <row r="4" spans="4:29" s="14" customFormat="1" ht="14" x14ac:dyDescent="0.2">
      <c r="D4" s="39" t="s">
        <v>121</v>
      </c>
      <c r="E4" s="39"/>
      <c r="F4" s="232">
        <v>2012</v>
      </c>
      <c r="G4" s="232">
        <f>+F4+1</f>
        <v>2013</v>
      </c>
      <c r="H4" s="232">
        <f t="shared" ref="H4:N4" si="0">+G4+1</f>
        <v>2014</v>
      </c>
      <c r="I4" s="232">
        <f t="shared" si="0"/>
        <v>2015</v>
      </c>
      <c r="J4" s="232">
        <f t="shared" si="0"/>
        <v>2016</v>
      </c>
      <c r="K4" s="232">
        <f t="shared" si="0"/>
        <v>2017</v>
      </c>
      <c r="L4" s="233">
        <f t="shared" si="0"/>
        <v>2018</v>
      </c>
      <c r="M4" s="233">
        <f t="shared" si="0"/>
        <v>2019</v>
      </c>
      <c r="N4" s="233">
        <f t="shared" si="0"/>
        <v>2020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4:29" x14ac:dyDescent="0.2">
      <c r="D5" s="161" t="s">
        <v>250</v>
      </c>
      <c r="E5" s="19" t="s">
        <v>80</v>
      </c>
      <c r="F5" s="22">
        <v>8084</v>
      </c>
      <c r="G5" s="22">
        <v>8658</v>
      </c>
      <c r="H5" s="22">
        <v>14557</v>
      </c>
      <c r="I5" s="22">
        <v>15890</v>
      </c>
      <c r="J5" s="22">
        <v>19334</v>
      </c>
    </row>
    <row r="6" spans="4:29" x14ac:dyDescent="0.2">
      <c r="D6" s="161" t="s">
        <v>251</v>
      </c>
      <c r="E6" s="19" t="s">
        <v>79</v>
      </c>
      <c r="F6" s="36">
        <f>'Balance Sheet'!E7</f>
        <v>3364</v>
      </c>
      <c r="G6" s="36">
        <f>'Balance Sheet'!F7</f>
        <v>3789</v>
      </c>
      <c r="H6" s="36">
        <f>'Balance Sheet'!G7</f>
        <v>2859</v>
      </c>
      <c r="I6" s="36">
        <f>'Balance Sheet'!H7</f>
        <v>3918</v>
      </c>
      <c r="J6" s="36">
        <f>'Balance Sheet'!I7</f>
        <v>6647</v>
      </c>
    </row>
    <row r="7" spans="4:29" x14ac:dyDescent="0.2">
      <c r="D7" s="161" t="s">
        <v>262</v>
      </c>
      <c r="E7" s="19" t="s">
        <v>263</v>
      </c>
      <c r="F7" s="32">
        <f>+F5+F6</f>
        <v>11448</v>
      </c>
      <c r="G7" s="32">
        <f t="shared" ref="G7:J7" si="1">+G5+G6</f>
        <v>12447</v>
      </c>
      <c r="H7" s="32">
        <f t="shared" si="1"/>
        <v>17416</v>
      </c>
      <c r="I7" s="32">
        <f t="shared" si="1"/>
        <v>19808</v>
      </c>
      <c r="J7" s="32">
        <f t="shared" si="1"/>
        <v>25981</v>
      </c>
    </row>
    <row r="8" spans="4:29" x14ac:dyDescent="0.2">
      <c r="D8" s="161" t="s">
        <v>261</v>
      </c>
      <c r="E8" s="19" t="str">
        <f>+E5</f>
        <v>Cash And Equivalents</v>
      </c>
      <c r="F8" s="165">
        <f t="shared" ref="F8:J8" si="2">+F5</f>
        <v>8084</v>
      </c>
      <c r="G8" s="165">
        <f t="shared" si="2"/>
        <v>8658</v>
      </c>
      <c r="H8" s="165">
        <f t="shared" si="2"/>
        <v>14557</v>
      </c>
      <c r="I8" s="165">
        <f t="shared" si="2"/>
        <v>15890</v>
      </c>
      <c r="J8" s="165">
        <f t="shared" si="2"/>
        <v>19334</v>
      </c>
    </row>
    <row r="9" spans="4:29" x14ac:dyDescent="0.2">
      <c r="D9" s="161" t="s">
        <v>258</v>
      </c>
      <c r="E9" s="19" t="s">
        <v>80</v>
      </c>
      <c r="F9" s="149">
        <f>+F5*0.8</f>
        <v>6467.2000000000007</v>
      </c>
      <c r="G9" s="22">
        <f t="shared" ref="G9:J9" si="3">G5</f>
        <v>8658</v>
      </c>
      <c r="H9" s="22">
        <f t="shared" si="3"/>
        <v>14557</v>
      </c>
      <c r="I9" s="22">
        <f t="shared" si="3"/>
        <v>15890</v>
      </c>
      <c r="J9" s="22">
        <f t="shared" si="3"/>
        <v>19334</v>
      </c>
    </row>
    <row r="10" spans="4:29" x14ac:dyDescent="0.2">
      <c r="D10" s="50"/>
      <c r="F10" s="22"/>
      <c r="G10" s="22"/>
      <c r="H10" s="22"/>
      <c r="I10" s="22"/>
      <c r="J10" s="22"/>
    </row>
    <row r="11" spans="4:29" x14ac:dyDescent="0.2">
      <c r="D11" s="161" t="s">
        <v>253</v>
      </c>
      <c r="E11" s="19" t="s">
        <v>252</v>
      </c>
      <c r="F11" s="150">
        <v>9582</v>
      </c>
      <c r="G11" s="151">
        <v>14809</v>
      </c>
      <c r="H11" s="152">
        <v>22730</v>
      </c>
      <c r="I11" s="153">
        <v>30053</v>
      </c>
      <c r="J11" s="151">
        <v>42441</v>
      </c>
    </row>
    <row r="12" spans="4:29" x14ac:dyDescent="0.2">
      <c r="D12" s="161" t="s">
        <v>254</v>
      </c>
      <c r="E12" s="19" t="s">
        <v>252</v>
      </c>
      <c r="F12" s="154">
        <v>9582</v>
      </c>
      <c r="G12" s="154">
        <v>14809</v>
      </c>
      <c r="H12" s="154">
        <v>22730</v>
      </c>
      <c r="I12" s="154">
        <v>30053</v>
      </c>
      <c r="J12" s="154">
        <v>42441</v>
      </c>
    </row>
    <row r="13" spans="4:29" x14ac:dyDescent="0.2">
      <c r="D13" s="161" t="s">
        <v>254</v>
      </c>
      <c r="E13" s="19" t="s">
        <v>252</v>
      </c>
      <c r="F13" s="22">
        <v>9582</v>
      </c>
      <c r="G13" s="22">
        <v>14809</v>
      </c>
      <c r="H13" s="22">
        <v>22730</v>
      </c>
      <c r="I13" s="22">
        <v>30053</v>
      </c>
      <c r="J13" s="22">
        <v>42441</v>
      </c>
    </row>
    <row r="14" spans="4:29" x14ac:dyDescent="0.2">
      <c r="D14" s="161"/>
      <c r="F14" s="22"/>
      <c r="G14" s="22"/>
      <c r="H14" s="22"/>
      <c r="I14" s="22"/>
      <c r="J14" s="22"/>
    </row>
    <row r="15" spans="4:29" x14ac:dyDescent="0.2">
      <c r="D15" s="161" t="s">
        <v>259</v>
      </c>
      <c r="E15" s="83" t="s">
        <v>255</v>
      </c>
      <c r="F15" s="22">
        <v>7598.9857564296881</v>
      </c>
      <c r="G15" s="22">
        <v>7772.4022014173388</v>
      </c>
      <c r="H15" s="22">
        <v>7979.9653767784021</v>
      </c>
      <c r="I15" s="22">
        <v>8172.0743032869223</v>
      </c>
      <c r="J15" s="22">
        <v>8369.3363283080453</v>
      </c>
    </row>
    <row r="16" spans="4:29" x14ac:dyDescent="0.2">
      <c r="D16" s="49"/>
      <c r="E16" s="158"/>
      <c r="F16" s="159" t="s">
        <v>180</v>
      </c>
      <c r="G16" s="160"/>
      <c r="H16" s="160"/>
      <c r="I16" s="160"/>
      <c r="J16" s="160"/>
    </row>
    <row r="17" spans="4:10" x14ac:dyDescent="0.2">
      <c r="D17" s="49"/>
      <c r="E17" s="157" t="s">
        <v>162</v>
      </c>
      <c r="F17" s="155">
        <v>0.64722222222222225</v>
      </c>
      <c r="G17" s="155">
        <v>1.6472222222222221</v>
      </c>
      <c r="H17" s="155">
        <v>2.6472222222222221</v>
      </c>
      <c r="I17" s="155">
        <v>3.6472222222222221</v>
      </c>
      <c r="J17" s="155">
        <v>4.6472222222222221</v>
      </c>
    </row>
    <row r="18" spans="4:10" x14ac:dyDescent="0.2">
      <c r="D18" s="49"/>
      <c r="E18" s="156">
        <v>6.7527495378974081E-2</v>
      </c>
      <c r="F18" s="32"/>
      <c r="G18" s="32"/>
      <c r="H18" s="32"/>
      <c r="I18" s="32"/>
      <c r="J18" s="32"/>
    </row>
    <row r="19" spans="4:10" x14ac:dyDescent="0.2">
      <c r="D19" s="49"/>
      <c r="E19" s="156">
        <v>7.2527495378974086E-2</v>
      </c>
      <c r="F19" s="32"/>
      <c r="G19" s="32"/>
      <c r="H19" s="32"/>
      <c r="I19" s="32"/>
      <c r="J19" s="32"/>
    </row>
    <row r="20" spans="4:10" x14ac:dyDescent="0.2">
      <c r="D20" s="49"/>
      <c r="E20" s="156">
        <v>7.752749537897409E-2</v>
      </c>
      <c r="F20" s="32"/>
      <c r="G20" s="32"/>
      <c r="H20" s="32"/>
      <c r="I20" s="32"/>
      <c r="J20" s="32"/>
    </row>
    <row r="21" spans="4:10" x14ac:dyDescent="0.2">
      <c r="D21" s="49"/>
      <c r="E21" s="156">
        <v>8.2527495378974094E-2</v>
      </c>
      <c r="F21" s="32"/>
      <c r="G21" s="32"/>
      <c r="H21" s="32"/>
      <c r="I21" s="32"/>
      <c r="J21" s="32"/>
    </row>
    <row r="22" spans="4:10" x14ac:dyDescent="0.2">
      <c r="D22" s="49"/>
      <c r="E22" s="156">
        <v>8.7527495378974099E-2</v>
      </c>
      <c r="F22" s="32"/>
      <c r="G22" s="32"/>
      <c r="H22" s="32"/>
      <c r="I22" s="32"/>
      <c r="J22" s="32"/>
    </row>
    <row r="23" spans="4:10" x14ac:dyDescent="0.2">
      <c r="D23" s="49"/>
      <c r="F23" s="22"/>
      <c r="G23" s="22"/>
      <c r="H23" s="22"/>
      <c r="I23" s="22"/>
      <c r="J23" s="22"/>
    </row>
    <row r="24" spans="4:10" x14ac:dyDescent="0.2">
      <c r="D24" s="49"/>
      <c r="F24" s="22"/>
      <c r="G24" s="22"/>
      <c r="H24" s="22"/>
      <c r="I24" s="22"/>
      <c r="J24" s="22"/>
    </row>
    <row r="25" spans="4:10" x14ac:dyDescent="0.2">
      <c r="D25" s="49"/>
      <c r="F25" s="22"/>
      <c r="G25" s="22"/>
      <c r="H25" s="22"/>
      <c r="I25" s="22"/>
      <c r="J25" s="22"/>
    </row>
    <row r="26" spans="4:10" x14ac:dyDescent="0.2">
      <c r="D26" s="49"/>
      <c r="F26" s="22"/>
      <c r="G26" s="22"/>
      <c r="H26" s="22"/>
      <c r="I26" s="22"/>
      <c r="J26" s="22"/>
    </row>
    <row r="27" spans="4:10" x14ac:dyDescent="0.2">
      <c r="D27" s="49"/>
      <c r="F27" s="22"/>
      <c r="G27" s="22"/>
      <c r="H27" s="22"/>
      <c r="I27" s="22"/>
      <c r="J27" s="22"/>
    </row>
    <row r="28" spans="4:10" x14ac:dyDescent="0.2">
      <c r="D28" s="49"/>
      <c r="F28" s="22"/>
      <c r="G28" s="22"/>
      <c r="H28" s="22"/>
      <c r="I28" s="22"/>
      <c r="J28" s="22"/>
    </row>
    <row r="29" spans="4:10" x14ac:dyDescent="0.2">
      <c r="D29" s="49"/>
      <c r="F29" s="22"/>
      <c r="G29" s="22"/>
      <c r="H29" s="22"/>
      <c r="I29" s="22"/>
      <c r="J29" s="22"/>
    </row>
    <row r="30" spans="4:10" x14ac:dyDescent="0.2">
      <c r="D30" s="49"/>
      <c r="F30" s="22"/>
      <c r="G30" s="22"/>
      <c r="H30" s="22"/>
      <c r="I30" s="22"/>
      <c r="J30" s="22"/>
    </row>
    <row r="31" spans="4:10" x14ac:dyDescent="0.2">
      <c r="D31" s="49"/>
      <c r="F31" s="22"/>
      <c r="G31" s="22"/>
      <c r="H31" s="22"/>
      <c r="I31" s="22"/>
      <c r="J31" s="22"/>
    </row>
    <row r="32" spans="4:10" x14ac:dyDescent="0.2">
      <c r="D32" s="49"/>
      <c r="F32" s="22"/>
      <c r="G32" s="22"/>
      <c r="H32" s="22"/>
      <c r="I32" s="22"/>
      <c r="J32" s="22"/>
    </row>
    <row r="33" spans="4:4" x14ac:dyDescent="0.2">
      <c r="D33" s="49"/>
    </row>
    <row r="34" spans="4:4" x14ac:dyDescent="0.2">
      <c r="D34" s="49"/>
    </row>
    <row r="35" spans="4:4" x14ac:dyDescent="0.2">
      <c r="D35" s="49"/>
    </row>
    <row r="36" spans="4:4" x14ac:dyDescent="0.2">
      <c r="D36" s="49"/>
    </row>
    <row r="37" spans="4:4" x14ac:dyDescent="0.2">
      <c r="D37" s="49"/>
    </row>
    <row r="38" spans="4:4" x14ac:dyDescent="0.2">
      <c r="D38" s="49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AY280"/>
  <sheetViews>
    <sheetView showGridLines="0" topLeftCell="A33" workbookViewId="0">
      <selection activeCell="F75" sqref="F75"/>
    </sheetView>
  </sheetViews>
  <sheetFormatPr baseColWidth="10" defaultColWidth="8.83203125" defaultRowHeight="15" x14ac:dyDescent="0.2"/>
  <cols>
    <col min="1" max="3" width="1.6640625" customWidth="1"/>
    <col min="4" max="4" width="50.6640625" customWidth="1"/>
    <col min="5" max="5" width="20" customWidth="1"/>
    <col min="6" max="9" width="14.83203125" customWidth="1"/>
    <col min="10" max="10" width="10.6640625" customWidth="1"/>
    <col min="14" max="14" width="15.83203125" bestFit="1" customWidth="1"/>
  </cols>
  <sheetData>
    <row r="2" spans="4:51" ht="17" x14ac:dyDescent="0.2">
      <c r="D2" s="16" t="s">
        <v>120</v>
      </c>
      <c r="E2" s="235"/>
    </row>
    <row r="4" spans="4:51" s="14" customFormat="1" ht="14" x14ac:dyDescent="0.2">
      <c r="D4" s="39" t="s">
        <v>121</v>
      </c>
      <c r="E4" s="39"/>
      <c r="F4" s="39">
        <v>2012</v>
      </c>
      <c r="G4" s="39">
        <v>2013</v>
      </c>
      <c r="H4" s="39">
        <v>2014</v>
      </c>
      <c r="I4" s="39">
        <v>2015</v>
      </c>
      <c r="J4" s="39">
        <v>2016</v>
      </c>
      <c r="K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4:51" s="14" customFormat="1" ht="11" x14ac:dyDescent="0.15">
      <c r="D5" s="49"/>
      <c r="E5" s="19" t="s">
        <v>80</v>
      </c>
      <c r="F5" s="22">
        <v>8084</v>
      </c>
      <c r="G5" s="22">
        <v>8658</v>
      </c>
      <c r="H5" s="22">
        <v>14557</v>
      </c>
      <c r="I5" s="22">
        <v>15890</v>
      </c>
      <c r="J5" s="22">
        <v>19334</v>
      </c>
      <c r="K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4:51" s="14" customFormat="1" ht="11" x14ac:dyDescent="0.15">
      <c r="D6" s="49"/>
      <c r="E6" s="19" t="s">
        <v>79</v>
      </c>
      <c r="F6" s="42">
        <v>3364</v>
      </c>
      <c r="G6" s="42">
        <v>3789</v>
      </c>
      <c r="H6" s="42">
        <v>2859</v>
      </c>
      <c r="I6" s="42">
        <v>3918</v>
      </c>
      <c r="J6" s="42">
        <v>-6647</v>
      </c>
      <c r="K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4:51" s="14" customFormat="1" ht="12.75" customHeight="1" x14ac:dyDescent="0.15">
      <c r="D7" s="50" t="s">
        <v>260</v>
      </c>
      <c r="E7" s="18" t="s">
        <v>78</v>
      </c>
      <c r="F7" s="44">
        <f>+F5+F6</f>
        <v>11448</v>
      </c>
      <c r="G7" s="43">
        <f t="shared" ref="G7:J7" si="0">+G5+G6</f>
        <v>12447</v>
      </c>
      <c r="H7" s="43">
        <f t="shared" si="0"/>
        <v>17416</v>
      </c>
      <c r="I7" s="43">
        <f t="shared" si="0"/>
        <v>19808</v>
      </c>
      <c r="J7" s="43">
        <f t="shared" si="0"/>
        <v>12687</v>
      </c>
      <c r="K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4:51" s="14" customFormat="1" ht="12.75" customHeight="1" x14ac:dyDescent="0.15">
      <c r="D8" s="51"/>
      <c r="E8" s="40"/>
      <c r="F8" s="40"/>
      <c r="G8" s="40"/>
      <c r="H8" s="40"/>
      <c r="I8" s="40"/>
      <c r="J8" s="15"/>
      <c r="K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4:51" s="14" customFormat="1" ht="12.75" customHeight="1" x14ac:dyDescent="0.15">
      <c r="D9" s="51"/>
      <c r="E9" s="40"/>
      <c r="F9" s="40"/>
      <c r="G9" s="40"/>
      <c r="H9" s="40"/>
      <c r="I9" s="40"/>
      <c r="J9" s="15"/>
      <c r="K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4:51" s="14" customFormat="1" ht="12.75" customHeight="1" x14ac:dyDescent="0.15">
      <c r="D10" s="51"/>
      <c r="E10" s="19" t="s">
        <v>42</v>
      </c>
      <c r="F10" s="22">
        <v>61093</v>
      </c>
      <c r="G10" s="22">
        <v>74452</v>
      </c>
      <c r="H10" s="22">
        <v>88988</v>
      </c>
      <c r="I10" s="22">
        <v>107006</v>
      </c>
      <c r="J10" s="22">
        <v>135987</v>
      </c>
      <c r="K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4:51" ht="12.75" customHeight="1" x14ac:dyDescent="0.2">
      <c r="D11" s="3"/>
      <c r="E11" s="45" t="s">
        <v>122</v>
      </c>
      <c r="F11" s="40"/>
      <c r="G11" s="46">
        <f>+G10/F10-1</f>
        <v>0.21866662301736706</v>
      </c>
      <c r="H11" s="162"/>
      <c r="I11" s="163"/>
      <c r="J11" s="164"/>
      <c r="K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</row>
    <row r="12" spans="4:51" ht="12.75" customHeight="1" x14ac:dyDescent="0.2">
      <c r="D12" s="50" t="s">
        <v>123</v>
      </c>
      <c r="E12" s="51"/>
      <c r="F12" s="51"/>
      <c r="G12" s="40"/>
      <c r="H12" s="40"/>
      <c r="I12" s="40"/>
      <c r="J12" s="38"/>
      <c r="K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4:51" ht="12.75" customHeight="1" x14ac:dyDescent="0.2">
      <c r="D13" s="51"/>
      <c r="E13" s="40"/>
      <c r="F13" s="40"/>
      <c r="G13" s="40"/>
      <c r="H13" s="40"/>
      <c r="I13" s="40"/>
      <c r="J13" s="38"/>
      <c r="K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</row>
    <row r="14" spans="4:51" ht="12.75" customHeight="1" x14ac:dyDescent="0.2">
      <c r="D14" s="51"/>
      <c r="E14" s="40"/>
      <c r="F14" s="40"/>
      <c r="G14" s="40"/>
      <c r="H14" s="40"/>
      <c r="I14" s="40"/>
      <c r="J14" s="38"/>
      <c r="K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</row>
    <row r="15" spans="4:51" ht="12.75" customHeight="1" x14ac:dyDescent="0.2">
      <c r="D15" s="51"/>
      <c r="E15" s="19" t="s">
        <v>42</v>
      </c>
      <c r="F15" s="47"/>
      <c r="G15" s="22">
        <v>74452</v>
      </c>
      <c r="H15" s="22">
        <v>88988</v>
      </c>
      <c r="I15" s="22">
        <v>107006</v>
      </c>
      <c r="J15" s="22">
        <v>135987</v>
      </c>
      <c r="K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</row>
    <row r="16" spans="4:51" ht="12.75" customHeight="1" x14ac:dyDescent="0.2">
      <c r="D16" s="50" t="s">
        <v>124</v>
      </c>
      <c r="E16" s="51"/>
      <c r="F16" s="51"/>
      <c r="G16" s="40"/>
      <c r="H16" s="40"/>
      <c r="I16" s="40"/>
      <c r="J16" s="38"/>
      <c r="K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</row>
    <row r="17" spans="4:51" ht="12.75" customHeight="1" x14ac:dyDescent="0.2">
      <c r="D17" s="50"/>
      <c r="K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4:51" ht="12.75" customHeight="1" x14ac:dyDescent="0.2">
      <c r="D18" s="50" t="s">
        <v>125</v>
      </c>
      <c r="E18" s="19" t="s">
        <v>42</v>
      </c>
      <c r="F18" s="308">
        <v>61093</v>
      </c>
      <c r="G18" s="309">
        <v>74452</v>
      </c>
      <c r="H18" s="48">
        <v>88988</v>
      </c>
      <c r="I18" s="310">
        <v>107006</v>
      </c>
      <c r="J18" s="311">
        <v>135987</v>
      </c>
      <c r="K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</row>
    <row r="19" spans="4:51" ht="12.75" customHeight="1" x14ac:dyDescent="0.2">
      <c r="D19" s="51"/>
      <c r="E19" s="40"/>
      <c r="F19" s="234"/>
      <c r="G19" s="40"/>
      <c r="H19" s="40"/>
      <c r="I19" s="40"/>
      <c r="J19" s="38"/>
      <c r="K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</row>
    <row r="20" spans="4:51" ht="12.75" customHeight="1" x14ac:dyDescent="0.2">
      <c r="D20" s="51"/>
      <c r="E20" s="40"/>
      <c r="F20" s="40"/>
      <c r="G20" s="40"/>
      <c r="H20" s="40"/>
      <c r="I20" s="40"/>
      <c r="J20" s="38"/>
      <c r="K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</row>
    <row r="21" spans="4:51" ht="12.75" customHeight="1" x14ac:dyDescent="0.2">
      <c r="D21" s="50" t="s">
        <v>126</v>
      </c>
      <c r="E21" s="40"/>
      <c r="F21" s="40"/>
      <c r="G21" s="40"/>
      <c r="H21" s="40"/>
      <c r="I21" s="40"/>
      <c r="J21" s="38"/>
      <c r="K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</row>
    <row r="22" spans="4:51" ht="12.75" customHeight="1" x14ac:dyDescent="0.2">
      <c r="D22" s="51"/>
      <c r="E22" s="40"/>
      <c r="F22" s="40"/>
      <c r="G22" s="40"/>
      <c r="H22" s="40"/>
      <c r="I22" s="40"/>
      <c r="J22" s="38"/>
      <c r="K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</row>
    <row r="23" spans="4:51" ht="12.75" customHeight="1" x14ac:dyDescent="0.2">
      <c r="D23" s="50" t="s">
        <v>127</v>
      </c>
      <c r="E23" s="19" t="s">
        <v>80</v>
      </c>
      <c r="F23" s="167"/>
      <c r="G23" s="168"/>
      <c r="H23" s="168"/>
      <c r="I23" s="168"/>
      <c r="J23" s="169"/>
      <c r="K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</row>
    <row r="24" spans="4:51" ht="12.75" customHeight="1" x14ac:dyDescent="0.2">
      <c r="D24" s="51"/>
      <c r="E24" s="40"/>
      <c r="F24" s="40"/>
      <c r="G24" s="40"/>
      <c r="H24" s="40"/>
      <c r="I24" s="40"/>
      <c r="J24" s="38"/>
      <c r="K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</row>
    <row r="25" spans="4:51" ht="12.75" customHeight="1" x14ac:dyDescent="0.2">
      <c r="D25" s="50" t="s">
        <v>264</v>
      </c>
      <c r="E25" s="52">
        <v>2012</v>
      </c>
      <c r="F25" s="312"/>
      <c r="G25" s="40"/>
      <c r="H25" s="40"/>
      <c r="I25" s="40"/>
      <c r="J25" s="38"/>
      <c r="K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</row>
    <row r="26" spans="4:51" ht="12.75" customHeight="1" x14ac:dyDescent="0.2">
      <c r="D26" s="51"/>
      <c r="E26" s="52">
        <v>2013</v>
      </c>
      <c r="F26" s="313"/>
      <c r="G26" s="40"/>
      <c r="H26" s="40"/>
      <c r="I26" s="40"/>
      <c r="J26" s="38"/>
      <c r="K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</row>
    <row r="27" spans="4:51" ht="12.75" customHeight="1" x14ac:dyDescent="0.2">
      <c r="D27" s="51"/>
      <c r="E27" s="52">
        <v>2014</v>
      </c>
      <c r="F27" s="313"/>
      <c r="G27" s="40"/>
      <c r="H27" s="40"/>
      <c r="I27" s="40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</row>
    <row r="28" spans="4:51" ht="12.75" customHeight="1" x14ac:dyDescent="0.2">
      <c r="D28" s="51"/>
      <c r="E28" s="52">
        <v>2015</v>
      </c>
      <c r="F28" s="313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</row>
    <row r="29" spans="4:51" ht="12.75" customHeight="1" x14ac:dyDescent="0.2">
      <c r="D29" s="51"/>
      <c r="E29" s="52">
        <v>2016</v>
      </c>
      <c r="F29" s="314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</row>
    <row r="30" spans="4:51" ht="12.75" customHeight="1" x14ac:dyDescent="0.2">
      <c r="D30" s="51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</row>
    <row r="31" spans="4:51" ht="12.75" customHeight="1" x14ac:dyDescent="0.2">
      <c r="D31" s="50" t="s">
        <v>128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</row>
    <row r="32" spans="4:51" ht="12.75" customHeight="1" x14ac:dyDescent="0.2">
      <c r="D32" s="51"/>
      <c r="E32" s="40"/>
      <c r="F32" s="40"/>
      <c r="G32" s="40"/>
      <c r="H32" s="40"/>
      <c r="I32" s="40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</row>
    <row r="33" spans="4:51" ht="12.75" customHeight="1" x14ac:dyDescent="0.2">
      <c r="D33" s="50" t="s">
        <v>129</v>
      </c>
      <c r="E33" s="18" t="s">
        <v>78</v>
      </c>
      <c r="F33" s="43">
        <f>+F5+F6</f>
        <v>11448</v>
      </c>
      <c r="G33" s="43">
        <f>+G5+G6</f>
        <v>12447</v>
      </c>
      <c r="H33" s="43">
        <f>+H5+H6</f>
        <v>17416</v>
      </c>
      <c r="I33" s="43">
        <f>+I5+I6</f>
        <v>19808</v>
      </c>
      <c r="J33" s="43">
        <f>+J5+J6</f>
        <v>12687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</row>
    <row r="34" spans="4:51" ht="12.75" customHeight="1" x14ac:dyDescent="0.2">
      <c r="D34" s="51"/>
      <c r="E34" s="40"/>
      <c r="F34" s="40"/>
      <c r="G34" s="40"/>
      <c r="H34" s="40"/>
      <c r="I34" s="40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</row>
    <row r="35" spans="4:51" ht="12.75" customHeight="1" x14ac:dyDescent="0.2">
      <c r="D35" s="50" t="s">
        <v>130</v>
      </c>
      <c r="E35" s="47">
        <v>11448</v>
      </c>
      <c r="F35" s="40"/>
      <c r="G35" s="40"/>
      <c r="H35" s="40"/>
      <c r="I35" s="40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</row>
    <row r="36" spans="4:51" ht="12.75" customHeight="1" x14ac:dyDescent="0.2">
      <c r="D36" s="50" t="s">
        <v>131</v>
      </c>
      <c r="E36" s="47">
        <v>11448</v>
      </c>
      <c r="F36" s="40"/>
      <c r="G36" s="40"/>
      <c r="H36" s="40"/>
      <c r="I36" s="40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</row>
    <row r="37" spans="4:51" ht="12.75" customHeight="1" x14ac:dyDescent="0.2">
      <c r="D37" s="50" t="s">
        <v>132</v>
      </c>
      <c r="E37" s="47">
        <v>11448</v>
      </c>
      <c r="F37" s="40"/>
      <c r="G37" s="40"/>
      <c r="H37" s="40"/>
      <c r="I37" s="40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</row>
    <row r="38" spans="4:51" ht="12.75" customHeight="1" x14ac:dyDescent="0.2">
      <c r="D38" s="51"/>
      <c r="E38" s="40"/>
      <c r="F38" s="40"/>
      <c r="G38" s="40"/>
      <c r="H38" s="40"/>
      <c r="I38" s="40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4:51" ht="12.75" customHeight="1" x14ac:dyDescent="0.2">
      <c r="D39" s="50" t="s">
        <v>133</v>
      </c>
      <c r="E39" s="50"/>
      <c r="F39" s="40"/>
      <c r="G39" s="40"/>
      <c r="H39" s="40"/>
      <c r="I39" s="40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</row>
    <row r="40" spans="4:51" ht="12.75" customHeight="1" x14ac:dyDescent="0.2">
      <c r="D40" s="50" t="s">
        <v>134</v>
      </c>
      <c r="E40" s="50"/>
      <c r="F40" s="40"/>
      <c r="G40" s="40"/>
      <c r="H40" s="40"/>
      <c r="I40" s="40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</row>
    <row r="41" spans="4:51" ht="12.75" customHeight="1" x14ac:dyDescent="0.2">
      <c r="D41" s="50" t="s">
        <v>330</v>
      </c>
      <c r="E41" s="40"/>
      <c r="F41" s="40"/>
      <c r="G41" s="40"/>
      <c r="H41" s="40"/>
      <c r="I41" s="40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</row>
    <row r="42" spans="4:51" ht="12.75" customHeight="1" x14ac:dyDescent="0.2">
      <c r="D42" s="50"/>
      <c r="E42" s="40"/>
      <c r="F42" s="40"/>
      <c r="G42" s="40"/>
      <c r="H42" s="40"/>
      <c r="I42" s="40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</row>
    <row r="43" spans="4:51" ht="12.75" customHeight="1" x14ac:dyDescent="0.2">
      <c r="D43" s="50" t="s">
        <v>274</v>
      </c>
      <c r="F43" s="166">
        <f>+F6</f>
        <v>3364</v>
      </c>
      <c r="G43" s="40"/>
      <c r="H43" s="40"/>
      <c r="I43" s="40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</row>
    <row r="44" spans="4:51" ht="12.75" customHeight="1" x14ac:dyDescent="0.2">
      <c r="D44" s="50"/>
      <c r="E44" s="40"/>
      <c r="F44" s="40"/>
      <c r="G44" s="40"/>
      <c r="H44" s="40"/>
      <c r="I44" s="40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</row>
    <row r="45" spans="4:51" ht="12.75" customHeight="1" x14ac:dyDescent="0.2">
      <c r="D45" s="50" t="s">
        <v>135</v>
      </c>
      <c r="E45" s="40"/>
      <c r="F45" s="47">
        <v>200</v>
      </c>
      <c r="G45" s="40"/>
      <c r="H45" s="40"/>
      <c r="I45" s="40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</row>
    <row r="46" spans="4:51" ht="12.75" customHeight="1" x14ac:dyDescent="0.2">
      <c r="D46" s="50"/>
      <c r="E46" s="40"/>
      <c r="F46" s="40"/>
      <c r="G46" s="40"/>
      <c r="H46" s="40"/>
      <c r="I46" s="40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</row>
    <row r="47" spans="4:51" ht="12.75" customHeight="1" x14ac:dyDescent="0.2">
      <c r="D47" s="218" t="s">
        <v>275</v>
      </c>
      <c r="E47" s="39" t="s">
        <v>136</v>
      </c>
      <c r="F47" s="39"/>
      <c r="G47" s="39"/>
      <c r="H47" s="39"/>
      <c r="I47" s="39"/>
      <c r="J47" s="39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</row>
    <row r="48" spans="4:51" ht="12.75" customHeight="1" x14ac:dyDescent="0.2">
      <c r="D48" s="50"/>
      <c r="E48" s="39"/>
      <c r="F48" s="39">
        <v>2012</v>
      </c>
      <c r="G48" s="39">
        <v>2013</v>
      </c>
      <c r="H48" s="39">
        <v>2014</v>
      </c>
      <c r="I48" s="39">
        <v>2015</v>
      </c>
      <c r="J48" s="39">
        <v>2016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  <row r="49" spans="4:51" ht="12.75" customHeight="1" x14ac:dyDescent="0.2">
      <c r="D49" s="50"/>
      <c r="E49" s="19" t="s">
        <v>80</v>
      </c>
      <c r="F49" s="22">
        <v>8084</v>
      </c>
      <c r="G49" s="22">
        <v>8658</v>
      </c>
      <c r="H49" s="22">
        <v>14557</v>
      </c>
      <c r="I49" s="22">
        <v>15890</v>
      </c>
      <c r="J49" s="22">
        <v>19334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</row>
    <row r="50" spans="4:51" ht="12.75" customHeight="1" x14ac:dyDescent="0.2">
      <c r="D50" s="50"/>
      <c r="E50" s="274"/>
      <c r="F50" s="274"/>
      <c r="G50" s="274"/>
      <c r="H50" s="274"/>
      <c r="I50" s="274"/>
      <c r="J50" s="109"/>
      <c r="K50" s="109"/>
      <c r="L50" s="109"/>
      <c r="M50" s="109"/>
      <c r="N50" s="109"/>
      <c r="O50" s="109"/>
      <c r="P50" s="109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</row>
    <row r="51" spans="4:51" ht="12.75" customHeight="1" x14ac:dyDescent="0.2">
      <c r="D51" s="50" t="s">
        <v>193</v>
      </c>
      <c r="E51" s="275">
        <v>2011</v>
      </c>
      <c r="F51" s="276">
        <f>+E51+1</f>
        <v>2012</v>
      </c>
      <c r="G51" s="276"/>
      <c r="H51" s="276"/>
      <c r="I51" s="276"/>
      <c r="J51" s="277"/>
      <c r="K51" s="109"/>
      <c r="L51" s="109"/>
      <c r="M51" s="109"/>
      <c r="N51" s="109"/>
      <c r="O51" s="109"/>
      <c r="P51" s="109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</row>
    <row r="52" spans="4:51" ht="12.75" customHeight="1" x14ac:dyDescent="0.2">
      <c r="D52" s="50"/>
      <c r="E52" s="274"/>
      <c r="F52" s="278">
        <v>2012</v>
      </c>
      <c r="G52" s="274"/>
      <c r="H52" s="274"/>
      <c r="I52" s="274"/>
      <c r="J52" s="109"/>
      <c r="K52" s="109"/>
      <c r="L52" s="109"/>
      <c r="M52" s="109"/>
      <c r="N52" s="109"/>
      <c r="O52" s="109"/>
      <c r="P52" s="109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</row>
    <row r="53" spans="4:51" ht="12.75" customHeight="1" x14ac:dyDescent="0.2">
      <c r="D53" s="50" t="s">
        <v>194</v>
      </c>
      <c r="E53" s="274"/>
      <c r="F53" s="279">
        <f>+F52+1</f>
        <v>2013</v>
      </c>
      <c r="G53" s="274"/>
      <c r="H53" s="274"/>
      <c r="I53" s="274"/>
      <c r="J53" s="109"/>
      <c r="K53" s="109"/>
      <c r="L53" s="109"/>
      <c r="M53" s="109"/>
      <c r="N53" s="109"/>
      <c r="O53" s="109"/>
      <c r="P53" s="109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</row>
    <row r="54" spans="4:51" ht="12.75" customHeight="1" x14ac:dyDescent="0.2">
      <c r="D54" s="50"/>
      <c r="E54" s="274"/>
      <c r="F54" s="280"/>
      <c r="G54" s="274"/>
      <c r="H54" s="274"/>
      <c r="I54" s="274"/>
      <c r="J54" s="109"/>
      <c r="K54" s="109"/>
      <c r="L54" s="109"/>
      <c r="M54" s="109"/>
      <c r="N54" s="109"/>
      <c r="O54" s="109"/>
      <c r="P54" s="109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</row>
    <row r="55" spans="4:51" ht="12.75" customHeight="1" x14ac:dyDescent="0.2">
      <c r="D55" s="50"/>
      <c r="E55" s="274"/>
      <c r="F55" s="280"/>
      <c r="G55" s="274"/>
      <c r="H55" s="274"/>
      <c r="I55" s="274"/>
      <c r="J55" s="109"/>
      <c r="K55" s="109"/>
      <c r="L55" s="109"/>
      <c r="M55" s="109"/>
      <c r="N55" s="109"/>
      <c r="O55" s="109"/>
      <c r="P55" s="109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4:51" ht="12.75" customHeight="1" x14ac:dyDescent="0.2">
      <c r="D56" s="50"/>
      <c r="E56" s="274"/>
      <c r="F56" s="281"/>
      <c r="G56" s="274"/>
      <c r="H56" s="274"/>
      <c r="I56" s="274"/>
      <c r="J56" s="109"/>
      <c r="K56" s="109"/>
      <c r="L56" s="109"/>
      <c r="M56" s="109"/>
      <c r="N56" s="109"/>
      <c r="O56" s="109"/>
      <c r="P56" s="109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4:51" ht="12.75" customHeight="1" x14ac:dyDescent="0.2">
      <c r="D57" s="50"/>
      <c r="E57" s="274"/>
      <c r="F57" s="109"/>
      <c r="G57" s="274"/>
      <c r="H57" s="274"/>
      <c r="I57" s="274"/>
      <c r="J57" s="109"/>
      <c r="K57" s="109"/>
      <c r="L57" s="109"/>
      <c r="M57" s="109"/>
      <c r="N57" s="109"/>
      <c r="O57" s="109"/>
      <c r="P57" s="109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4:51" ht="12.75" customHeight="1" x14ac:dyDescent="0.2">
      <c r="D58" s="50" t="s">
        <v>323</v>
      </c>
      <c r="E58" s="237" t="s">
        <v>42</v>
      </c>
      <c r="F58" s="15"/>
      <c r="G58" s="109"/>
      <c r="H58" s="274"/>
      <c r="I58" s="274"/>
      <c r="J58" s="109"/>
      <c r="K58" s="109"/>
      <c r="L58" s="109"/>
      <c r="M58" s="109"/>
      <c r="N58" s="109"/>
      <c r="O58" s="109"/>
      <c r="P58" s="109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4:51" ht="12.75" customHeight="1" x14ac:dyDescent="0.2">
      <c r="D59" s="50"/>
      <c r="E59" s="15" t="s">
        <v>293</v>
      </c>
      <c r="F59" s="240">
        <v>45</v>
      </c>
      <c r="G59" s="109"/>
      <c r="H59" s="274"/>
      <c r="I59" s="274"/>
      <c r="J59" s="109"/>
      <c r="K59" s="109"/>
      <c r="L59" s="109"/>
      <c r="M59" s="109"/>
      <c r="N59" s="109"/>
      <c r="O59" s="109"/>
      <c r="P59" s="10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4:51" ht="12.75" customHeight="1" x14ac:dyDescent="0.2">
      <c r="D60" s="50"/>
      <c r="E60" s="15" t="s">
        <v>294</v>
      </c>
      <c r="F60" s="22">
        <v>55</v>
      </c>
      <c r="G60" s="109"/>
      <c r="H60" s="274"/>
      <c r="I60" s="274"/>
      <c r="J60" s="109"/>
      <c r="K60" s="109"/>
      <c r="L60" s="109"/>
      <c r="M60" s="109"/>
      <c r="N60" s="109"/>
      <c r="O60" s="109"/>
      <c r="P60" s="109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4:51" ht="12.75" customHeight="1" x14ac:dyDescent="0.2">
      <c r="D61" s="50"/>
      <c r="E61" s="15" t="s">
        <v>295</v>
      </c>
      <c r="F61" s="22">
        <v>65</v>
      </c>
      <c r="G61" s="109"/>
      <c r="H61" s="274"/>
      <c r="I61" s="274"/>
      <c r="J61" s="109"/>
      <c r="K61" s="109"/>
      <c r="L61" s="109"/>
      <c r="M61" s="109"/>
      <c r="N61" s="109"/>
      <c r="O61" s="109"/>
      <c r="P61" s="109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4:51" ht="12.75" customHeight="1" x14ac:dyDescent="0.2">
      <c r="D62" s="50"/>
      <c r="E62" s="15" t="s">
        <v>297</v>
      </c>
      <c r="F62" s="22">
        <v>-10</v>
      </c>
      <c r="G62" s="109"/>
      <c r="H62" s="274"/>
      <c r="I62" s="274"/>
      <c r="J62" s="109"/>
      <c r="K62" s="109"/>
      <c r="L62" s="109"/>
      <c r="M62" s="109"/>
      <c r="N62" s="109"/>
      <c r="O62" s="109"/>
      <c r="P62" s="109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4:51" ht="12.75" customHeight="1" x14ac:dyDescent="0.2">
      <c r="D63" s="50"/>
      <c r="E63" s="236" t="s">
        <v>296</v>
      </c>
      <c r="F63" s="272"/>
      <c r="G63" s="109"/>
      <c r="H63" s="109"/>
      <c r="I63" s="109"/>
      <c r="J63" s="109"/>
      <c r="K63" s="109"/>
      <c r="L63" s="109"/>
      <c r="M63" s="15"/>
      <c r="N63" s="109"/>
      <c r="O63" s="109"/>
      <c r="P63" s="109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</row>
    <row r="64" spans="4:51" ht="12.75" customHeight="1" x14ac:dyDescent="0.2">
      <c r="D64" s="50"/>
      <c r="E64" s="236"/>
      <c r="F64" s="273"/>
      <c r="G64" s="109"/>
      <c r="H64" s="109"/>
      <c r="I64" s="109"/>
      <c r="J64" s="109"/>
      <c r="K64" s="109"/>
      <c r="L64" s="109"/>
      <c r="M64" s="15"/>
      <c r="N64" s="109"/>
      <c r="O64" s="109"/>
      <c r="P64" s="109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4:51" ht="12.75" customHeight="1" x14ac:dyDescent="0.2">
      <c r="D65" s="50" t="s">
        <v>324</v>
      </c>
      <c r="E65" s="274"/>
      <c r="F65" s="109"/>
      <c r="G65" s="109"/>
      <c r="H65" s="109"/>
      <c r="I65" s="109"/>
      <c r="J65" s="109"/>
      <c r="K65" s="109"/>
      <c r="L65" s="304"/>
      <c r="M65" s="15"/>
      <c r="N65" s="109"/>
      <c r="O65" s="109"/>
      <c r="P65" s="15"/>
      <c r="Q65" s="15"/>
      <c r="R65" s="15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4:51" ht="12.75" customHeight="1" x14ac:dyDescent="0.2">
      <c r="D66" s="50"/>
      <c r="E66" s="282" t="s">
        <v>301</v>
      </c>
      <c r="F66" s="241"/>
      <c r="G66" s="109"/>
      <c r="H66" s="109"/>
      <c r="I66" s="109"/>
      <c r="J66" s="109"/>
      <c r="K66" s="109"/>
      <c r="L66" s="305"/>
      <c r="M66" s="15"/>
      <c r="N66" s="109"/>
      <c r="O66" s="109"/>
      <c r="P66" s="15"/>
      <c r="Q66" s="15"/>
      <c r="R66" s="15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4:51" ht="12.75" customHeight="1" x14ac:dyDescent="0.2">
      <c r="D67" s="50"/>
      <c r="E67" s="109"/>
      <c r="F67" s="250"/>
      <c r="G67" s="250"/>
      <c r="H67" s="250"/>
      <c r="I67" s="283">
        <v>1</v>
      </c>
      <c r="J67" s="284">
        <v>2</v>
      </c>
      <c r="K67" s="109"/>
      <c r="L67" s="306"/>
      <c r="M67" s="15"/>
      <c r="N67" s="109"/>
      <c r="O67" s="109"/>
      <c r="P67" s="15"/>
      <c r="Q67" s="15"/>
      <c r="R67" s="1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</row>
    <row r="68" spans="4:51" ht="12.75" customHeight="1" x14ac:dyDescent="0.2">
      <c r="D68" s="50"/>
      <c r="E68" s="109"/>
      <c r="F68" s="285" t="s">
        <v>298</v>
      </c>
      <c r="G68" s="283" t="s">
        <v>302</v>
      </c>
      <c r="H68" s="250"/>
      <c r="I68" s="283" t="s">
        <v>299</v>
      </c>
      <c r="J68" s="284" t="s">
        <v>305</v>
      </c>
      <c r="K68" s="109"/>
      <c r="L68" s="307"/>
      <c r="M68" s="15"/>
      <c r="N68" s="109"/>
      <c r="O68" s="109"/>
      <c r="P68" s="15"/>
      <c r="Q68" s="15"/>
      <c r="R68" s="1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</row>
    <row r="69" spans="4:51" ht="12.75" customHeight="1" x14ac:dyDescent="0.2">
      <c r="D69" s="50"/>
      <c r="E69" s="109"/>
      <c r="F69" s="109"/>
      <c r="G69" s="286"/>
      <c r="H69" s="109"/>
      <c r="I69" s="286"/>
      <c r="J69" s="287"/>
      <c r="K69" s="109"/>
      <c r="L69" s="307"/>
      <c r="M69" s="15"/>
      <c r="N69" s="109"/>
      <c r="O69" s="109"/>
      <c r="P69" s="15"/>
      <c r="Q69" s="15"/>
      <c r="R69" s="1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4:51" ht="12.75" customHeight="1" x14ac:dyDescent="0.2">
      <c r="D70" s="50"/>
      <c r="E70" s="247" t="s">
        <v>300</v>
      </c>
      <c r="F70" s="109"/>
      <c r="G70" s="288"/>
      <c r="H70" s="109"/>
      <c r="I70" s="289" t="str">
        <f>+I68</f>
        <v>Google</v>
      </c>
      <c r="J70" s="290" t="str">
        <f>+J68</f>
        <v>Netflix</v>
      </c>
      <c r="K70" s="109"/>
      <c r="L70" s="15"/>
      <c r="M70" s="15"/>
      <c r="N70" s="109"/>
      <c r="O70" s="109"/>
      <c r="P70" s="238"/>
      <c r="Q70" s="238"/>
      <c r="R70" s="1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</row>
    <row r="71" spans="4:51" ht="12.75" customHeight="1" x14ac:dyDescent="0.2">
      <c r="D71" s="50"/>
      <c r="E71" s="109" t="s">
        <v>42</v>
      </c>
      <c r="F71" s="291">
        <v>55</v>
      </c>
      <c r="G71" s="288"/>
      <c r="H71" s="292"/>
      <c r="I71" s="293">
        <v>85</v>
      </c>
      <c r="J71" s="294">
        <v>65</v>
      </c>
      <c r="K71" s="109"/>
      <c r="L71" s="15"/>
      <c r="M71" s="15"/>
      <c r="N71" s="15"/>
      <c r="O71" s="15"/>
      <c r="P71" s="15"/>
      <c r="Q71" s="15"/>
      <c r="R71" s="1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4:51" ht="12.75" customHeight="1" x14ac:dyDescent="0.2">
      <c r="D72" s="50"/>
      <c r="E72" s="109" t="s">
        <v>222</v>
      </c>
      <c r="F72" s="291">
        <v>20</v>
      </c>
      <c r="G72" s="288"/>
      <c r="H72" s="292"/>
      <c r="I72" s="293">
        <v>15</v>
      </c>
      <c r="J72" s="294">
        <v>20</v>
      </c>
      <c r="K72" s="109"/>
      <c r="L72" s="109"/>
      <c r="M72" s="109"/>
      <c r="N72" s="109"/>
      <c r="O72" s="109"/>
      <c r="P72" s="109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</row>
    <row r="73" spans="4:51" ht="12.75" customHeight="1" x14ac:dyDescent="0.2">
      <c r="D73" s="50"/>
      <c r="E73" s="109" t="s">
        <v>306</v>
      </c>
      <c r="F73" s="295">
        <v>2</v>
      </c>
      <c r="G73" s="296"/>
      <c r="H73" s="292"/>
      <c r="I73" s="297">
        <v>6.2354000000000003</v>
      </c>
      <c r="J73" s="298">
        <v>6</v>
      </c>
      <c r="K73" s="109"/>
      <c r="L73" s="109"/>
      <c r="M73" s="109"/>
      <c r="N73" s="109"/>
      <c r="O73" s="109"/>
      <c r="P73" s="109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</row>
    <row r="74" spans="4:51" ht="12.75" customHeight="1" x14ac:dyDescent="0.2">
      <c r="D74" s="50"/>
      <c r="E74" s="109"/>
      <c r="F74" s="109"/>
      <c r="G74" s="299"/>
      <c r="H74" s="109"/>
      <c r="I74" s="299"/>
      <c r="J74" s="300"/>
      <c r="K74" s="109"/>
      <c r="L74" s="109"/>
      <c r="M74" s="109"/>
      <c r="N74" s="109"/>
      <c r="O74" s="109"/>
      <c r="P74" s="109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</row>
    <row r="75" spans="4:51" ht="12.75" customHeight="1" x14ac:dyDescent="0.2">
      <c r="D75" s="50"/>
      <c r="E75" s="274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</row>
    <row r="76" spans="4:51" ht="12.75" customHeight="1" x14ac:dyDescent="0.2">
      <c r="D76" s="50"/>
      <c r="E76" s="274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</row>
    <row r="77" spans="4:51" ht="12.75" customHeight="1" x14ac:dyDescent="0.2">
      <c r="D77" s="50"/>
      <c r="E77" s="109" t="s">
        <v>303</v>
      </c>
      <c r="F77" s="109"/>
      <c r="G77" s="301">
        <f>+F71</f>
        <v>55</v>
      </c>
      <c r="H77" s="109"/>
      <c r="I77" s="109"/>
      <c r="J77" s="109"/>
      <c r="K77" s="109"/>
      <c r="L77" s="109"/>
      <c r="M77" s="109"/>
      <c r="N77" s="109"/>
      <c r="O77" s="109"/>
      <c r="P77" s="10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</row>
    <row r="78" spans="4:51" ht="12.75" customHeight="1" x14ac:dyDescent="0.2">
      <c r="D78" s="50" t="s">
        <v>325</v>
      </c>
      <c r="E78" s="109" t="str">
        <f>"(+) "&amp;G70&amp;" Revenue"</f>
        <v>(+)  Revenue</v>
      </c>
      <c r="F78" s="109"/>
      <c r="G78" s="302">
        <f>+G71</f>
        <v>0</v>
      </c>
      <c r="H78" s="109"/>
      <c r="I78" s="109"/>
      <c r="J78" s="109"/>
      <c r="K78" s="109"/>
      <c r="L78" s="109"/>
      <c r="M78" s="109"/>
      <c r="N78" s="109"/>
      <c r="O78" s="109"/>
      <c r="P78" s="109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</row>
    <row r="79" spans="4:51" ht="12.75" customHeight="1" x14ac:dyDescent="0.2">
      <c r="D79" s="50"/>
      <c r="E79" s="247" t="s">
        <v>304</v>
      </c>
      <c r="F79" s="109"/>
      <c r="G79" s="303">
        <f>+SUM(G77:G78)</f>
        <v>55</v>
      </c>
      <c r="H79" s="109"/>
      <c r="I79" s="109"/>
      <c r="J79" s="109"/>
      <c r="K79" s="109"/>
      <c r="L79" s="109"/>
      <c r="M79" s="109"/>
      <c r="N79" s="109"/>
      <c r="O79" s="109"/>
      <c r="P79" s="109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</row>
    <row r="80" spans="4:51" ht="12.75" customHeight="1" x14ac:dyDescent="0.2">
      <c r="D80" s="50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</row>
    <row r="81" spans="4:51" ht="12.75" customHeight="1" x14ac:dyDescent="0.2">
      <c r="D81" s="50" t="s">
        <v>325</v>
      </c>
      <c r="E81" s="109" t="str">
        <f>"Acc / (Dil) @ "&amp;TEXT(G73,"0.00x")&amp;" Leverage"</f>
        <v>Acc / (Dil) @ 0.00x Leverage</v>
      </c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</row>
    <row r="82" spans="4:51" ht="12.75" customHeight="1" x14ac:dyDescent="0.2">
      <c r="D82" s="50"/>
      <c r="E82" s="38"/>
      <c r="F82" s="38"/>
      <c r="G82" s="38"/>
      <c r="H82" s="109"/>
      <c r="I82" s="109"/>
      <c r="J82" s="109"/>
      <c r="K82" s="109"/>
      <c r="O82" s="109"/>
      <c r="P82" s="109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</row>
    <row r="83" spans="4:51" ht="12.75" customHeight="1" x14ac:dyDescent="0.2">
      <c r="D83" s="40"/>
      <c r="E83" s="274"/>
      <c r="F83" s="109"/>
      <c r="G83" s="109"/>
      <c r="H83" s="109"/>
      <c r="I83" s="109"/>
      <c r="J83" s="109"/>
      <c r="K83" s="109"/>
      <c r="O83" s="109"/>
      <c r="P83" s="109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</row>
    <row r="84" spans="4:51" ht="12.75" customHeight="1" x14ac:dyDescent="0.2">
      <c r="D84" s="40"/>
      <c r="E84" s="274"/>
      <c r="F84" s="109"/>
      <c r="G84" s="109"/>
      <c r="H84" s="109"/>
      <c r="I84" s="109"/>
      <c r="J84" s="109"/>
      <c r="K84" s="109"/>
      <c r="O84" s="109"/>
      <c r="P84" s="109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</row>
    <row r="85" spans="4:51" ht="12.75" customHeight="1" x14ac:dyDescent="0.2">
      <c r="D85" s="40"/>
      <c r="E85" s="274"/>
      <c r="F85" s="109"/>
      <c r="G85" s="109"/>
      <c r="H85" s="109"/>
      <c r="I85" s="109"/>
      <c r="J85" s="109"/>
      <c r="K85" s="109"/>
      <c r="O85" s="109"/>
      <c r="P85" s="109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</row>
    <row r="86" spans="4:51" ht="12.75" customHeight="1" x14ac:dyDescent="0.2">
      <c r="D86" s="40"/>
      <c r="E86" s="274"/>
      <c r="F86" s="109"/>
      <c r="G86" s="109"/>
      <c r="H86" s="109"/>
      <c r="I86" s="109"/>
      <c r="J86" s="109"/>
      <c r="K86" s="109"/>
      <c r="O86" s="109"/>
      <c r="P86" s="109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</row>
    <row r="87" spans="4:51" ht="12.75" customHeight="1" x14ac:dyDescent="0.2">
      <c r="D87" s="40"/>
      <c r="E87" s="40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</row>
    <row r="88" spans="4:51" ht="12.75" customHeight="1" x14ac:dyDescent="0.2">
      <c r="D88" s="40"/>
      <c r="E88" s="40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</row>
    <row r="89" spans="4:51" ht="12.75" customHeight="1" x14ac:dyDescent="0.2">
      <c r="D89" s="40"/>
      <c r="E89" s="40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</row>
    <row r="90" spans="4:51" ht="12.75" customHeight="1" x14ac:dyDescent="0.2">
      <c r="D90" s="40"/>
      <c r="E90" s="40"/>
      <c r="F90" s="40"/>
      <c r="G90" s="40"/>
      <c r="H90" s="40"/>
      <c r="I90" s="40"/>
      <c r="J90" s="38"/>
      <c r="K90" s="38"/>
      <c r="L90" s="40"/>
      <c r="M90" s="40"/>
      <c r="N90" s="40"/>
      <c r="O90" s="40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</row>
    <row r="91" spans="4:51" ht="12.75" customHeight="1" x14ac:dyDescent="0.2">
      <c r="D91" s="40"/>
      <c r="E91" s="40"/>
      <c r="F91" s="40"/>
      <c r="G91" s="40"/>
      <c r="H91" s="40"/>
      <c r="I91" s="40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</row>
    <row r="92" spans="4:51" ht="12.75" customHeight="1" x14ac:dyDescent="0.2">
      <c r="D92" s="40"/>
      <c r="E92" s="40"/>
      <c r="F92" s="40"/>
      <c r="G92" s="40"/>
      <c r="H92" s="40"/>
      <c r="I92" s="40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</row>
    <row r="93" spans="4:51" ht="12.75" customHeight="1" x14ac:dyDescent="0.2">
      <c r="D93" s="40"/>
      <c r="E93" s="40"/>
      <c r="F93" s="40"/>
      <c r="G93" s="40"/>
      <c r="H93" s="40"/>
      <c r="I93" s="40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</row>
    <row r="94" spans="4:51" ht="12.75" customHeight="1" x14ac:dyDescent="0.2">
      <c r="D94" s="40"/>
      <c r="E94" s="40"/>
      <c r="F94" s="40"/>
      <c r="G94" s="40"/>
      <c r="H94" s="40"/>
      <c r="I94" s="40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</row>
    <row r="95" spans="4:51" ht="12.75" customHeight="1" x14ac:dyDescent="0.2">
      <c r="D95" s="40"/>
      <c r="E95" s="40"/>
      <c r="F95" s="40"/>
      <c r="G95" s="40"/>
      <c r="H95" s="40"/>
      <c r="I95" s="40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</row>
    <row r="96" spans="4:51" ht="12.75" customHeight="1" x14ac:dyDescent="0.2">
      <c r="D96" s="40"/>
      <c r="E96" s="40"/>
      <c r="F96" s="40"/>
      <c r="G96" s="40"/>
      <c r="H96" s="40"/>
      <c r="I96" s="40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</row>
    <row r="97" spans="4:51" ht="12.75" customHeight="1" x14ac:dyDescent="0.2">
      <c r="D97" s="40"/>
      <c r="E97" s="40"/>
      <c r="F97" s="40"/>
      <c r="G97" s="40"/>
      <c r="H97" s="40"/>
      <c r="I97" s="40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</row>
    <row r="98" spans="4:51" ht="12.75" customHeight="1" x14ac:dyDescent="0.2">
      <c r="D98" s="40"/>
      <c r="E98" s="40"/>
      <c r="F98" s="40"/>
      <c r="G98" s="40"/>
      <c r="H98" s="40"/>
      <c r="I98" s="40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</row>
    <row r="99" spans="4:51" ht="12.75" customHeight="1" x14ac:dyDescent="0.2">
      <c r="D99" s="40"/>
      <c r="E99" s="40"/>
      <c r="F99" s="40"/>
      <c r="G99" s="40"/>
      <c r="H99" s="40"/>
      <c r="I99" s="40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</row>
    <row r="100" spans="4:51" ht="12.75" customHeight="1" x14ac:dyDescent="0.2">
      <c r="D100" s="40"/>
      <c r="E100" s="40"/>
      <c r="F100" s="40"/>
      <c r="G100" s="40"/>
      <c r="H100" s="40"/>
      <c r="I100" s="40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</row>
    <row r="101" spans="4:51" ht="12.75" customHeight="1" x14ac:dyDescent="0.2">
      <c r="D101" s="40"/>
      <c r="E101" s="40"/>
      <c r="F101" s="40"/>
      <c r="G101" s="40"/>
      <c r="H101" s="40"/>
      <c r="I101" s="40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</row>
    <row r="102" spans="4:51" ht="12.75" customHeight="1" x14ac:dyDescent="0.2">
      <c r="D102" s="40"/>
      <c r="E102" s="40"/>
      <c r="F102" s="40"/>
      <c r="G102" s="40"/>
      <c r="H102" s="40"/>
      <c r="I102" s="40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</row>
    <row r="103" spans="4:51" ht="12.75" customHeight="1" x14ac:dyDescent="0.2">
      <c r="D103" s="40"/>
      <c r="E103" s="40"/>
      <c r="F103" s="40"/>
      <c r="G103" s="40"/>
      <c r="H103" s="40"/>
      <c r="I103" s="40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</row>
    <row r="104" spans="4:51" ht="12.75" customHeight="1" x14ac:dyDescent="0.2">
      <c r="D104" s="40"/>
      <c r="E104" s="40"/>
      <c r="F104" s="40"/>
      <c r="G104" s="40"/>
      <c r="H104" s="40"/>
      <c r="I104" s="40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</row>
    <row r="105" spans="4:51" ht="12.75" customHeight="1" x14ac:dyDescent="0.2">
      <c r="D105" s="40"/>
      <c r="E105" s="40"/>
      <c r="F105" s="40"/>
      <c r="G105" s="40"/>
      <c r="H105" s="40"/>
      <c r="I105" s="40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</row>
    <row r="106" spans="4:51" ht="12.75" customHeight="1" x14ac:dyDescent="0.2">
      <c r="D106" s="40"/>
      <c r="E106" s="40"/>
      <c r="F106" s="40"/>
      <c r="G106" s="40"/>
      <c r="H106" s="40"/>
      <c r="I106" s="40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</row>
    <row r="107" spans="4:51" ht="12.75" customHeight="1" x14ac:dyDescent="0.2">
      <c r="D107" s="40"/>
      <c r="E107" s="40"/>
      <c r="F107" s="40"/>
      <c r="G107" s="40"/>
      <c r="H107" s="40"/>
      <c r="I107" s="40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</row>
    <row r="108" spans="4:51" ht="12.75" customHeight="1" x14ac:dyDescent="0.2">
      <c r="D108" s="40"/>
      <c r="E108" s="40"/>
      <c r="F108" s="40"/>
      <c r="G108" s="40"/>
      <c r="H108" s="40"/>
      <c r="I108" s="40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</row>
    <row r="109" spans="4:51" ht="12.75" customHeight="1" x14ac:dyDescent="0.2">
      <c r="D109" s="40"/>
      <c r="E109" s="40"/>
      <c r="F109" s="40"/>
      <c r="G109" s="40"/>
      <c r="H109" s="40"/>
      <c r="I109" s="40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</row>
    <row r="110" spans="4:51" ht="12.75" customHeight="1" x14ac:dyDescent="0.2">
      <c r="D110" s="40"/>
      <c r="E110" s="40"/>
      <c r="F110" s="40"/>
      <c r="G110" s="40"/>
      <c r="H110" s="40"/>
      <c r="I110" s="40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</row>
    <row r="111" spans="4:51" ht="12.75" customHeight="1" x14ac:dyDescent="0.2">
      <c r="D111" s="40"/>
      <c r="E111" s="40"/>
      <c r="F111" s="40"/>
      <c r="G111" s="40"/>
      <c r="H111" s="40"/>
      <c r="I111" s="40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</row>
    <row r="112" spans="4:51" ht="12.75" customHeight="1" x14ac:dyDescent="0.2">
      <c r="D112" s="40"/>
      <c r="E112" s="40"/>
      <c r="F112" s="40"/>
      <c r="G112" s="40"/>
      <c r="H112" s="40"/>
      <c r="I112" s="40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</row>
    <row r="113" spans="4:51" ht="12.75" customHeight="1" x14ac:dyDescent="0.2">
      <c r="D113" s="40"/>
      <c r="E113" s="40"/>
      <c r="F113" s="40"/>
      <c r="G113" s="40"/>
      <c r="H113" s="40"/>
      <c r="I113" s="40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</row>
    <row r="114" spans="4:51" ht="12.75" customHeight="1" x14ac:dyDescent="0.2">
      <c r="D114" s="40"/>
      <c r="E114" s="40"/>
      <c r="F114" s="40"/>
      <c r="G114" s="40"/>
      <c r="H114" s="40"/>
      <c r="I114" s="40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</row>
    <row r="115" spans="4:51" ht="12.75" customHeight="1" x14ac:dyDescent="0.2">
      <c r="D115" s="41"/>
      <c r="E115" s="41"/>
      <c r="F115" s="41"/>
      <c r="G115" s="41"/>
      <c r="H115" s="41"/>
      <c r="I115" s="41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</row>
    <row r="116" spans="4:51" ht="12.75" customHeight="1" x14ac:dyDescent="0.2">
      <c r="D116" s="41"/>
      <c r="E116" s="41"/>
      <c r="F116" s="41"/>
      <c r="G116" s="41"/>
      <c r="H116" s="41"/>
      <c r="I116" s="41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</row>
    <row r="117" spans="4:51" ht="12.75" customHeight="1" x14ac:dyDescent="0.2">
      <c r="D117" s="41"/>
      <c r="E117" s="41"/>
      <c r="F117" s="41"/>
      <c r="G117" s="41"/>
      <c r="H117" s="41"/>
      <c r="I117" s="41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</row>
    <row r="118" spans="4:51" ht="12.75" customHeight="1" x14ac:dyDescent="0.2">
      <c r="D118" s="41"/>
      <c r="E118" s="41"/>
      <c r="F118" s="41"/>
      <c r="G118" s="41"/>
      <c r="H118" s="41"/>
      <c r="I118" s="41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</row>
    <row r="119" spans="4:51" ht="12.75" customHeight="1" x14ac:dyDescent="0.2">
      <c r="D119" s="41"/>
      <c r="E119" s="41"/>
      <c r="F119" s="41"/>
      <c r="G119" s="41"/>
      <c r="H119" s="41"/>
      <c r="I119" s="41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</row>
    <row r="120" spans="4:51" ht="12.75" customHeight="1" x14ac:dyDescent="0.2">
      <c r="D120" s="41"/>
      <c r="E120" s="41"/>
      <c r="F120" s="41"/>
      <c r="G120" s="41"/>
      <c r="H120" s="41"/>
      <c r="I120" s="41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</row>
    <row r="121" spans="4:51" ht="12.75" customHeight="1" x14ac:dyDescent="0.2">
      <c r="D121" s="41"/>
      <c r="E121" s="41"/>
      <c r="F121" s="41"/>
      <c r="G121" s="41"/>
      <c r="H121" s="41"/>
      <c r="I121" s="41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</row>
    <row r="122" spans="4:51" ht="12.75" customHeight="1" x14ac:dyDescent="0.2">
      <c r="D122" s="41"/>
      <c r="E122" s="41"/>
      <c r="F122" s="41"/>
      <c r="G122" s="41"/>
      <c r="H122" s="41"/>
      <c r="I122" s="41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</row>
    <row r="123" spans="4:51" ht="12.75" customHeight="1" x14ac:dyDescent="0.2">
      <c r="D123" s="41"/>
      <c r="E123" s="41"/>
      <c r="F123" s="41"/>
      <c r="G123" s="41"/>
      <c r="H123" s="41"/>
      <c r="I123" s="41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</row>
    <row r="124" spans="4:51" ht="12.75" customHeight="1" x14ac:dyDescent="0.2">
      <c r="D124" s="41"/>
      <c r="E124" s="41"/>
      <c r="F124" s="41"/>
      <c r="G124" s="41"/>
      <c r="H124" s="41"/>
      <c r="I124" s="41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</row>
    <row r="125" spans="4:51" ht="12.75" customHeight="1" x14ac:dyDescent="0.2">
      <c r="D125" s="41"/>
      <c r="E125" s="41"/>
      <c r="F125" s="41"/>
      <c r="G125" s="41"/>
      <c r="H125" s="41"/>
      <c r="I125" s="41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</row>
    <row r="126" spans="4:51" ht="12.75" customHeight="1" x14ac:dyDescent="0.2">
      <c r="D126" s="41"/>
      <c r="E126" s="41"/>
      <c r="F126" s="41"/>
      <c r="G126" s="41"/>
      <c r="H126" s="41"/>
      <c r="I126" s="41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</row>
    <row r="127" spans="4:51" ht="12.75" customHeight="1" x14ac:dyDescent="0.2">
      <c r="D127" s="41"/>
      <c r="E127" s="41"/>
      <c r="F127" s="41"/>
      <c r="G127" s="41"/>
      <c r="H127" s="41"/>
      <c r="I127" s="41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</row>
    <row r="128" spans="4:51" ht="12.75" customHeight="1" x14ac:dyDescent="0.2">
      <c r="D128" s="41"/>
      <c r="E128" s="41"/>
      <c r="F128" s="41"/>
      <c r="G128" s="41"/>
      <c r="H128" s="41"/>
      <c r="I128" s="41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</row>
    <row r="129" spans="4:51" ht="12.75" customHeight="1" x14ac:dyDescent="0.2">
      <c r="D129" s="41"/>
      <c r="E129" s="41"/>
      <c r="F129" s="41"/>
      <c r="G129" s="41"/>
      <c r="H129" s="41"/>
      <c r="I129" s="41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</row>
    <row r="130" spans="4:51" ht="12.75" customHeight="1" x14ac:dyDescent="0.2">
      <c r="D130" s="41"/>
      <c r="E130" s="41"/>
      <c r="F130" s="41"/>
      <c r="G130" s="41"/>
      <c r="H130" s="41"/>
      <c r="I130" s="41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</row>
    <row r="131" spans="4:51" ht="12.75" customHeight="1" x14ac:dyDescent="0.2">
      <c r="D131" s="41"/>
      <c r="E131" s="41"/>
      <c r="F131" s="41"/>
      <c r="G131" s="41"/>
      <c r="H131" s="41"/>
      <c r="I131" s="41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</row>
    <row r="132" spans="4:51" ht="12.75" customHeight="1" x14ac:dyDescent="0.2">
      <c r="D132" s="41"/>
      <c r="E132" s="41"/>
      <c r="F132" s="41"/>
      <c r="G132" s="41"/>
      <c r="H132" s="41"/>
      <c r="I132" s="41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</row>
    <row r="133" spans="4:51" ht="12.75" customHeight="1" x14ac:dyDescent="0.2">
      <c r="D133" s="41"/>
      <c r="E133" s="41"/>
      <c r="F133" s="41"/>
      <c r="G133" s="41"/>
      <c r="H133" s="41"/>
      <c r="I133" s="41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</row>
    <row r="134" spans="4:51" ht="12.75" customHeight="1" x14ac:dyDescent="0.2">
      <c r="D134" s="41"/>
      <c r="E134" s="41"/>
      <c r="F134" s="41"/>
      <c r="G134" s="41"/>
      <c r="H134" s="41"/>
      <c r="I134" s="41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</row>
    <row r="135" spans="4:51" ht="12.75" customHeight="1" x14ac:dyDescent="0.2">
      <c r="D135" s="41"/>
      <c r="E135" s="41"/>
      <c r="F135" s="41"/>
      <c r="G135" s="41"/>
      <c r="H135" s="41"/>
      <c r="I135" s="41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</row>
    <row r="136" spans="4:51" ht="12.75" customHeight="1" x14ac:dyDescent="0.2">
      <c r="D136" s="41"/>
      <c r="E136" s="41"/>
      <c r="F136" s="41"/>
      <c r="G136" s="41"/>
      <c r="H136" s="41"/>
      <c r="I136" s="41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</row>
    <row r="137" spans="4:51" ht="12.75" customHeight="1" x14ac:dyDescent="0.2">
      <c r="D137" s="41"/>
      <c r="E137" s="41"/>
      <c r="F137" s="41"/>
      <c r="G137" s="41"/>
      <c r="H137" s="41"/>
      <c r="I137" s="41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</row>
    <row r="138" spans="4:51" ht="12.75" customHeight="1" x14ac:dyDescent="0.2">
      <c r="D138" s="41"/>
      <c r="E138" s="41"/>
      <c r="F138" s="41"/>
      <c r="G138" s="41"/>
      <c r="H138" s="41"/>
      <c r="I138" s="41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</row>
    <row r="139" spans="4:51" x14ac:dyDescent="0.2">
      <c r="D139" s="41"/>
      <c r="E139" s="41"/>
      <c r="F139" s="41"/>
      <c r="G139" s="41"/>
      <c r="H139" s="41"/>
      <c r="I139" s="41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</row>
    <row r="140" spans="4:51" x14ac:dyDescent="0.2">
      <c r="D140" s="41"/>
      <c r="E140" s="41"/>
      <c r="F140" s="41"/>
      <c r="G140" s="41"/>
      <c r="H140" s="41"/>
      <c r="I140" s="41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</row>
    <row r="141" spans="4:51" x14ac:dyDescent="0.2">
      <c r="D141" s="41"/>
      <c r="E141" s="41"/>
      <c r="F141" s="41"/>
      <c r="G141" s="41"/>
      <c r="H141" s="41"/>
      <c r="I141" s="41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</row>
    <row r="142" spans="4:51" x14ac:dyDescent="0.2">
      <c r="D142" s="41"/>
      <c r="E142" s="41"/>
      <c r="F142" s="41"/>
      <c r="G142" s="41"/>
      <c r="H142" s="41"/>
      <c r="I142" s="41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</row>
    <row r="143" spans="4:51" x14ac:dyDescent="0.2">
      <c r="D143" s="41"/>
      <c r="E143" s="41"/>
      <c r="F143" s="41"/>
      <c r="G143" s="41"/>
      <c r="H143" s="41"/>
      <c r="I143" s="41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</row>
    <row r="144" spans="4:51" x14ac:dyDescent="0.2">
      <c r="D144" s="41"/>
      <c r="E144" s="41"/>
      <c r="F144" s="41"/>
      <c r="G144" s="41"/>
      <c r="H144" s="41"/>
      <c r="I144" s="41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</row>
    <row r="145" spans="4:51" x14ac:dyDescent="0.2"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</row>
    <row r="146" spans="4:51" x14ac:dyDescent="0.2"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</row>
    <row r="147" spans="4:51" x14ac:dyDescent="0.2"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</row>
    <row r="148" spans="4:51" x14ac:dyDescent="0.2"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</row>
    <row r="149" spans="4:51" x14ac:dyDescent="0.2"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</row>
    <row r="150" spans="4:51" x14ac:dyDescent="0.2"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</row>
    <row r="151" spans="4:51" x14ac:dyDescent="0.2"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</row>
    <row r="152" spans="4:51" x14ac:dyDescent="0.2"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</row>
    <row r="153" spans="4:51" x14ac:dyDescent="0.2"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</row>
    <row r="154" spans="4:51" x14ac:dyDescent="0.2"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</row>
    <row r="155" spans="4:51" x14ac:dyDescent="0.2"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</row>
    <row r="156" spans="4:51" x14ac:dyDescent="0.2"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</row>
    <row r="157" spans="4:51" x14ac:dyDescent="0.2"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</row>
    <row r="158" spans="4:51" x14ac:dyDescent="0.2"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</row>
    <row r="159" spans="4:51" x14ac:dyDescent="0.2"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</row>
    <row r="160" spans="4:51" x14ac:dyDescent="0.2"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</row>
    <row r="161" spans="4:51" x14ac:dyDescent="0.2"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</row>
    <row r="162" spans="4:51" x14ac:dyDescent="0.2"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</row>
    <row r="163" spans="4:51" x14ac:dyDescent="0.2"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</row>
    <row r="164" spans="4:51" x14ac:dyDescent="0.2"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</row>
    <row r="165" spans="4:51" x14ac:dyDescent="0.2"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</row>
    <row r="166" spans="4:51" x14ac:dyDescent="0.2"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</row>
    <row r="167" spans="4:51" x14ac:dyDescent="0.2"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</row>
    <row r="168" spans="4:51" x14ac:dyDescent="0.2"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</row>
    <row r="169" spans="4:51" x14ac:dyDescent="0.2"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</row>
    <row r="170" spans="4:51" x14ac:dyDescent="0.2"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</row>
    <row r="171" spans="4:51" x14ac:dyDescent="0.2"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</row>
    <row r="172" spans="4:51" x14ac:dyDescent="0.2"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</row>
    <row r="173" spans="4:51" x14ac:dyDescent="0.2"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</row>
    <row r="174" spans="4:51" x14ac:dyDescent="0.2"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</row>
    <row r="175" spans="4:51" x14ac:dyDescent="0.2"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</row>
    <row r="176" spans="4:51" x14ac:dyDescent="0.2"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</row>
    <row r="177" spans="4:51" x14ac:dyDescent="0.2"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</row>
    <row r="178" spans="4:51" x14ac:dyDescent="0.2"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</row>
    <row r="179" spans="4:51" x14ac:dyDescent="0.2"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</row>
    <row r="180" spans="4:51" x14ac:dyDescent="0.2"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</row>
    <row r="181" spans="4:51" x14ac:dyDescent="0.2"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</row>
    <row r="182" spans="4:51" x14ac:dyDescent="0.2"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</row>
    <row r="183" spans="4:51" x14ac:dyDescent="0.2"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</row>
    <row r="184" spans="4:51" x14ac:dyDescent="0.2"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</row>
    <row r="185" spans="4:51" x14ac:dyDescent="0.2"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</row>
    <row r="186" spans="4:51" x14ac:dyDescent="0.2"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</row>
    <row r="187" spans="4:51" x14ac:dyDescent="0.2"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</row>
    <row r="188" spans="4:51" x14ac:dyDescent="0.2"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</row>
    <row r="189" spans="4:51" x14ac:dyDescent="0.2"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</row>
    <row r="190" spans="4:51" x14ac:dyDescent="0.2"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</row>
    <row r="191" spans="4:51" x14ac:dyDescent="0.2"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</row>
    <row r="192" spans="4:51" x14ac:dyDescent="0.2"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</row>
    <row r="193" spans="4:51" x14ac:dyDescent="0.2"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</row>
    <row r="194" spans="4:51" x14ac:dyDescent="0.2"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</row>
    <row r="195" spans="4:51" x14ac:dyDescent="0.2"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</row>
    <row r="196" spans="4:51" x14ac:dyDescent="0.2"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</row>
    <row r="197" spans="4:51" x14ac:dyDescent="0.2"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</row>
    <row r="198" spans="4:51" x14ac:dyDescent="0.2"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</row>
    <row r="199" spans="4:51" x14ac:dyDescent="0.2"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</row>
    <row r="200" spans="4:51" x14ac:dyDescent="0.2"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</row>
    <row r="201" spans="4:51" x14ac:dyDescent="0.2"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</row>
    <row r="202" spans="4:51" x14ac:dyDescent="0.2"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</row>
    <row r="203" spans="4:51" x14ac:dyDescent="0.2"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</row>
    <row r="204" spans="4:51" x14ac:dyDescent="0.2"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</row>
    <row r="205" spans="4:51" x14ac:dyDescent="0.2"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</row>
    <row r="206" spans="4:51" x14ac:dyDescent="0.2"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</row>
    <row r="207" spans="4:51" x14ac:dyDescent="0.2"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</row>
    <row r="208" spans="4:51" x14ac:dyDescent="0.2"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</row>
    <row r="209" spans="4:51" x14ac:dyDescent="0.2"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</row>
    <row r="210" spans="4:51" x14ac:dyDescent="0.2"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</row>
    <row r="211" spans="4:51" x14ac:dyDescent="0.2"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</row>
    <row r="212" spans="4:51" x14ac:dyDescent="0.2"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</row>
    <row r="213" spans="4:51" x14ac:dyDescent="0.2"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</row>
    <row r="214" spans="4:51" x14ac:dyDescent="0.2"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</row>
    <row r="215" spans="4:51" x14ac:dyDescent="0.2"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</row>
    <row r="216" spans="4:51" x14ac:dyDescent="0.2"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</row>
    <row r="217" spans="4:51" x14ac:dyDescent="0.2"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</row>
    <row r="218" spans="4:51" x14ac:dyDescent="0.2"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</row>
    <row r="219" spans="4:51" x14ac:dyDescent="0.2"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</row>
    <row r="220" spans="4:51" x14ac:dyDescent="0.2"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</row>
    <row r="221" spans="4:51" x14ac:dyDescent="0.2"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</row>
    <row r="222" spans="4:51" x14ac:dyDescent="0.2"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</row>
    <row r="223" spans="4:51" x14ac:dyDescent="0.2"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</row>
    <row r="224" spans="4:51" x14ac:dyDescent="0.2"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</row>
    <row r="225" spans="4:51" x14ac:dyDescent="0.2"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</row>
    <row r="226" spans="4:51" x14ac:dyDescent="0.2"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</row>
    <row r="227" spans="4:51" x14ac:dyDescent="0.2"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</row>
    <row r="228" spans="4:51" x14ac:dyDescent="0.2"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</row>
    <row r="229" spans="4:51" x14ac:dyDescent="0.2"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</row>
    <row r="230" spans="4:51" x14ac:dyDescent="0.2"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</row>
    <row r="231" spans="4:51" x14ac:dyDescent="0.2"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</row>
    <row r="232" spans="4:51" x14ac:dyDescent="0.2"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</row>
    <row r="233" spans="4:51" x14ac:dyDescent="0.2"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</row>
    <row r="234" spans="4:51" x14ac:dyDescent="0.2"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</row>
    <row r="235" spans="4:51" x14ac:dyDescent="0.2"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</row>
    <row r="236" spans="4:51" x14ac:dyDescent="0.2"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</row>
    <row r="237" spans="4:51" x14ac:dyDescent="0.2"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</row>
    <row r="238" spans="4:51" x14ac:dyDescent="0.2"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</row>
    <row r="239" spans="4:51" x14ac:dyDescent="0.2"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</row>
    <row r="240" spans="4:51" x14ac:dyDescent="0.2"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</row>
    <row r="241" spans="4:51" x14ac:dyDescent="0.2"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</row>
    <row r="242" spans="4:51" x14ac:dyDescent="0.2"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</row>
    <row r="243" spans="4:51" x14ac:dyDescent="0.2"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</row>
    <row r="244" spans="4:51" x14ac:dyDescent="0.2"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</row>
    <row r="245" spans="4:51" x14ac:dyDescent="0.2"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</row>
    <row r="246" spans="4:51" x14ac:dyDescent="0.2"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</row>
    <row r="247" spans="4:51" x14ac:dyDescent="0.2"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</row>
    <row r="248" spans="4:51" x14ac:dyDescent="0.2"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</row>
    <row r="249" spans="4:51" x14ac:dyDescent="0.2"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</row>
    <row r="250" spans="4:51" x14ac:dyDescent="0.2"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</row>
    <row r="251" spans="4:51" x14ac:dyDescent="0.2"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</row>
    <row r="252" spans="4:51" x14ac:dyDescent="0.2"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</row>
    <row r="253" spans="4:51" x14ac:dyDescent="0.2"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</row>
    <row r="254" spans="4:51" x14ac:dyDescent="0.2"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</row>
    <row r="255" spans="4:51" x14ac:dyDescent="0.2"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</row>
    <row r="256" spans="4:51" x14ac:dyDescent="0.2"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</row>
    <row r="257" spans="4:51" x14ac:dyDescent="0.2"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</row>
    <row r="258" spans="4:51" x14ac:dyDescent="0.2"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</row>
    <row r="259" spans="4:51" x14ac:dyDescent="0.2"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</row>
    <row r="260" spans="4:51" x14ac:dyDescent="0.2"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</row>
    <row r="261" spans="4:51" x14ac:dyDescent="0.2"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</row>
    <row r="262" spans="4:51" x14ac:dyDescent="0.2"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</row>
    <row r="263" spans="4:51" x14ac:dyDescent="0.2"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</row>
    <row r="264" spans="4:51" x14ac:dyDescent="0.2"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</row>
    <row r="265" spans="4:51" x14ac:dyDescent="0.2"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</row>
    <row r="266" spans="4:51" x14ac:dyDescent="0.2"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</row>
    <row r="267" spans="4:51" x14ac:dyDescent="0.2"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</row>
    <row r="268" spans="4:51" x14ac:dyDescent="0.2"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</row>
    <row r="269" spans="4:51" x14ac:dyDescent="0.2"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</row>
    <row r="270" spans="4:51" x14ac:dyDescent="0.2"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</row>
    <row r="271" spans="4:51" x14ac:dyDescent="0.2"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</row>
    <row r="272" spans="4:51" x14ac:dyDescent="0.2"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</row>
    <row r="273" spans="4:51" x14ac:dyDescent="0.2"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</row>
    <row r="274" spans="4:51" x14ac:dyDescent="0.2"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</row>
    <row r="275" spans="4:51" x14ac:dyDescent="0.2"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</row>
    <row r="276" spans="4:51" x14ac:dyDescent="0.2"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</row>
    <row r="277" spans="4:51" x14ac:dyDescent="0.2"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</row>
    <row r="278" spans="4:51" x14ac:dyDescent="0.2"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</row>
    <row r="279" spans="4:51" x14ac:dyDescent="0.2"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</row>
    <row r="280" spans="4:51" x14ac:dyDescent="0.2"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"/>
  <sheetViews>
    <sheetView topLeftCell="A1048576" workbookViewId="0"/>
  </sheetViews>
  <sheetFormatPr baseColWidth="10" defaultColWidth="8.83203125" defaultRowHeight="15" zeroHeight="1" x14ac:dyDescent="0.2"/>
  <sheetData>
    <row r="1" hidden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D1:AC187"/>
  <sheetViews>
    <sheetView showGridLines="0" topLeftCell="A19" workbookViewId="0">
      <selection activeCell="D2" sqref="D2"/>
    </sheetView>
  </sheetViews>
  <sheetFormatPr baseColWidth="10" defaultColWidth="9.1640625" defaultRowHeight="11" x14ac:dyDescent="0.15"/>
  <cols>
    <col min="1" max="3" width="1.6640625" style="14" customWidth="1"/>
    <col min="4" max="4" width="45.83203125" style="14" customWidth="1"/>
    <col min="5" max="9" width="14.83203125" style="14" customWidth="1"/>
    <col min="10" max="16384" width="9.1640625" style="14"/>
  </cols>
  <sheetData>
    <row r="1" spans="4:29" x14ac:dyDescent="0.15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4:29" ht="17" x14ac:dyDescent="0.2">
      <c r="D2" s="16" t="s">
        <v>117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4:29" x14ac:dyDescent="0.15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4:29" x14ac:dyDescent="0.15">
      <c r="D4" s="17" t="s">
        <v>116</v>
      </c>
      <c r="E4" s="17">
        <v>2012</v>
      </c>
      <c r="F4" s="17">
        <f>+E4+1</f>
        <v>2013</v>
      </c>
      <c r="G4" s="17">
        <f t="shared" ref="G4:I4" si="0">+F4+1</f>
        <v>2014</v>
      </c>
      <c r="H4" s="17">
        <f t="shared" si="0"/>
        <v>2015</v>
      </c>
      <c r="I4" s="17">
        <f t="shared" si="0"/>
        <v>2016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4:29" x14ac:dyDescent="0.15">
      <c r="D5" s="18" t="s">
        <v>43</v>
      </c>
      <c r="E5" s="19"/>
      <c r="F5" s="19"/>
      <c r="G5" s="19"/>
      <c r="H5" s="19"/>
      <c r="I5" s="1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4:29" x14ac:dyDescent="0.15">
      <c r="D6" s="19" t="s">
        <v>42</v>
      </c>
      <c r="E6" s="22">
        <v>61093</v>
      </c>
      <c r="F6" s="22">
        <v>74452</v>
      </c>
      <c r="G6" s="22">
        <v>88988</v>
      </c>
      <c r="H6" s="22">
        <v>107006</v>
      </c>
      <c r="I6" s="22">
        <v>135987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4:29" x14ac:dyDescent="0.15">
      <c r="D7" s="18" t="s">
        <v>41</v>
      </c>
      <c r="E7" s="23">
        <v>61093</v>
      </c>
      <c r="F7" s="23">
        <v>74452</v>
      </c>
      <c r="G7" s="23">
        <v>88988</v>
      </c>
      <c r="H7" s="23">
        <v>107006</v>
      </c>
      <c r="I7" s="23">
        <v>135987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4:29" x14ac:dyDescent="0.15">
      <c r="D8" s="19"/>
      <c r="E8" s="24"/>
      <c r="F8" s="24"/>
      <c r="G8" s="24"/>
      <c r="H8" s="24"/>
      <c r="I8" s="24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4:29" x14ac:dyDescent="0.15">
      <c r="D9" s="19" t="s">
        <v>40</v>
      </c>
      <c r="E9" s="22">
        <v>44302</v>
      </c>
      <c r="F9" s="22">
        <v>51547</v>
      </c>
      <c r="G9" s="22">
        <v>58780</v>
      </c>
      <c r="H9" s="22">
        <v>66275</v>
      </c>
      <c r="I9" s="22">
        <v>81070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4:29" x14ac:dyDescent="0.15">
      <c r="D10" s="18" t="s">
        <v>39</v>
      </c>
      <c r="E10" s="23">
        <v>16791</v>
      </c>
      <c r="F10" s="23">
        <v>22905</v>
      </c>
      <c r="G10" s="23">
        <v>30208</v>
      </c>
      <c r="H10" s="23">
        <v>40731</v>
      </c>
      <c r="I10" s="23">
        <v>54917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4:29" x14ac:dyDescent="0.15">
      <c r="D11" s="19"/>
      <c r="E11" s="24"/>
      <c r="F11" s="24"/>
      <c r="G11" s="24"/>
      <c r="H11" s="24"/>
      <c r="I11" s="2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4:29" x14ac:dyDescent="0.15">
      <c r="D12" s="19" t="s">
        <v>38</v>
      </c>
      <c r="E12" s="22">
        <v>9723</v>
      </c>
      <c r="F12" s="22">
        <v>12847</v>
      </c>
      <c r="G12" s="22">
        <v>16650</v>
      </c>
      <c r="H12" s="22">
        <v>20411</v>
      </c>
      <c r="I12" s="22">
        <v>27284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4:29" x14ac:dyDescent="0.15">
      <c r="D13" s="19" t="s">
        <v>37</v>
      </c>
      <c r="E13" s="22">
        <v>4564</v>
      </c>
      <c r="F13" s="22">
        <v>6565</v>
      </c>
      <c r="G13" s="22">
        <v>9275</v>
      </c>
      <c r="H13" s="22">
        <v>12540</v>
      </c>
      <c r="I13" s="22">
        <v>16085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4:29" x14ac:dyDescent="0.15">
      <c r="D14" s="19" t="s">
        <v>36</v>
      </c>
      <c r="E14" s="22">
        <v>1669</v>
      </c>
      <c r="F14" s="22">
        <v>2634</v>
      </c>
      <c r="G14" s="22">
        <v>3972</v>
      </c>
      <c r="H14" s="22">
        <v>5376</v>
      </c>
      <c r="I14" s="22">
        <v>7195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4:29" x14ac:dyDescent="0.15">
      <c r="D15" s="19" t="s">
        <v>35</v>
      </c>
      <c r="E15" s="22">
        <v>159</v>
      </c>
      <c r="F15" s="22">
        <v>114</v>
      </c>
      <c r="G15" s="22">
        <v>133</v>
      </c>
      <c r="H15" s="22">
        <v>171</v>
      </c>
      <c r="I15" s="22">
        <v>167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4:29" x14ac:dyDescent="0.15">
      <c r="D16" s="18" t="s">
        <v>34</v>
      </c>
      <c r="E16" s="23">
        <v>16115</v>
      </c>
      <c r="F16" s="23">
        <v>22160</v>
      </c>
      <c r="G16" s="23">
        <v>30030</v>
      </c>
      <c r="H16" s="23">
        <v>38498</v>
      </c>
      <c r="I16" s="23">
        <v>50731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4:29" x14ac:dyDescent="0.15">
      <c r="D17" s="19"/>
      <c r="E17" s="24"/>
      <c r="F17" s="24"/>
      <c r="G17" s="24"/>
      <c r="H17" s="24"/>
      <c r="I17" s="2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4:29" x14ac:dyDescent="0.15">
      <c r="D18" s="18" t="s">
        <v>33</v>
      </c>
      <c r="E18" s="25">
        <v>676</v>
      </c>
      <c r="F18" s="25">
        <v>745</v>
      </c>
      <c r="G18" s="25">
        <v>178</v>
      </c>
      <c r="H18" s="25">
        <v>2233</v>
      </c>
      <c r="I18" s="25">
        <v>4186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4:29" x14ac:dyDescent="0.15">
      <c r="D19" s="19"/>
      <c r="E19" s="24"/>
      <c r="F19" s="24"/>
      <c r="G19" s="24"/>
      <c r="H19" s="24"/>
      <c r="I19" s="2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4:29" x14ac:dyDescent="0.15">
      <c r="D20" s="19" t="s">
        <v>32</v>
      </c>
      <c r="E20" s="22">
        <v>92</v>
      </c>
      <c r="F20" s="22">
        <v>141</v>
      </c>
      <c r="G20" s="22">
        <v>210</v>
      </c>
      <c r="H20" s="22">
        <v>459</v>
      </c>
      <c r="I20" s="22">
        <v>484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4:29" x14ac:dyDescent="0.15">
      <c r="D21" s="19" t="s">
        <v>31</v>
      </c>
      <c r="E21" s="22">
        <v>40</v>
      </c>
      <c r="F21" s="22">
        <v>38</v>
      </c>
      <c r="G21" s="22">
        <v>39</v>
      </c>
      <c r="H21" s="22">
        <v>50</v>
      </c>
      <c r="I21" s="22">
        <v>100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4:29" x14ac:dyDescent="0.15">
      <c r="D22" s="18" t="s">
        <v>30</v>
      </c>
      <c r="E22" s="23">
        <v>52</v>
      </c>
      <c r="F22" s="23">
        <v>103</v>
      </c>
      <c r="G22" s="23">
        <v>171</v>
      </c>
      <c r="H22" s="23">
        <v>409</v>
      </c>
      <c r="I22" s="23">
        <v>384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4:29" x14ac:dyDescent="0.15">
      <c r="D23" s="19"/>
      <c r="E23" s="24"/>
      <c r="F23" s="24"/>
      <c r="G23" s="24"/>
      <c r="H23" s="24"/>
      <c r="I23" s="2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4:29" x14ac:dyDescent="0.15">
      <c r="D24" s="19" t="s">
        <v>29</v>
      </c>
      <c r="E24" s="22">
        <v>155</v>
      </c>
      <c r="F24" s="22">
        <v>71</v>
      </c>
      <c r="G24" s="22">
        <v>37</v>
      </c>
      <c r="H24" s="22">
        <v>22</v>
      </c>
      <c r="I24" s="22">
        <v>96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4:29" x14ac:dyDescent="0.15">
      <c r="D25" s="19" t="s">
        <v>28</v>
      </c>
      <c r="E25" s="22">
        <v>95</v>
      </c>
      <c r="F25" s="22">
        <v>137</v>
      </c>
      <c r="G25" s="22">
        <v>127</v>
      </c>
      <c r="H25" s="22">
        <v>266</v>
      </c>
      <c r="I25" s="22">
        <v>21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4:29" x14ac:dyDescent="0.15">
      <c r="D26" s="19" t="s">
        <v>27</v>
      </c>
      <c r="E26" s="22">
        <v>5</v>
      </c>
      <c r="F26" s="22">
        <v>2</v>
      </c>
      <c r="G26" s="22">
        <v>11</v>
      </c>
      <c r="H26" s="22">
        <v>15</v>
      </c>
      <c r="I26" s="22">
        <v>10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4:29" x14ac:dyDescent="0.15">
      <c r="D27" s="18" t="s">
        <v>26</v>
      </c>
      <c r="E27" s="23">
        <v>379</v>
      </c>
      <c r="F27" s="23">
        <v>436</v>
      </c>
      <c r="G27" s="23">
        <v>72</v>
      </c>
      <c r="H27" s="23">
        <v>1551</v>
      </c>
      <c r="I27" s="23">
        <v>3737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4:29" x14ac:dyDescent="0.15">
      <c r="D28" s="19"/>
      <c r="E28" s="24"/>
      <c r="F28" s="24"/>
      <c r="G28" s="24"/>
      <c r="H28" s="24"/>
      <c r="I28" s="2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4:29" x14ac:dyDescent="0.15">
      <c r="D29" s="19" t="s">
        <v>25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4:29" x14ac:dyDescent="0.15">
      <c r="D30" s="19" t="s">
        <v>24</v>
      </c>
      <c r="E30" s="22">
        <v>10</v>
      </c>
      <c r="F30" s="22">
        <v>1</v>
      </c>
      <c r="G30" s="22">
        <v>2</v>
      </c>
      <c r="H30" s="22">
        <v>5</v>
      </c>
      <c r="I30" s="22">
        <v>59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4:29" x14ac:dyDescent="0.15">
      <c r="D31" s="19" t="s">
        <v>23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4:29" x14ac:dyDescent="0.15">
      <c r="D32" s="18" t="s">
        <v>22</v>
      </c>
      <c r="E32" s="23">
        <v>389</v>
      </c>
      <c r="F32" s="23">
        <v>435</v>
      </c>
      <c r="G32" s="23">
        <v>74</v>
      </c>
      <c r="H32" s="23">
        <v>1546</v>
      </c>
      <c r="I32" s="23">
        <v>3796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4:29" x14ac:dyDescent="0.15">
      <c r="D33" s="19"/>
      <c r="E33" s="24"/>
      <c r="F33" s="24"/>
      <c r="G33" s="24"/>
      <c r="H33" s="24"/>
      <c r="I33" s="2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4:29" x14ac:dyDescent="0.15">
      <c r="D34" s="19" t="s">
        <v>21</v>
      </c>
      <c r="E34" s="22">
        <v>428</v>
      </c>
      <c r="F34" s="22">
        <v>161</v>
      </c>
      <c r="G34" s="22">
        <v>167</v>
      </c>
      <c r="H34" s="22">
        <v>950</v>
      </c>
      <c r="I34" s="22">
        <v>1425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4:29" x14ac:dyDescent="0.15">
      <c r="D35" s="18" t="s">
        <v>20</v>
      </c>
      <c r="E35" s="23">
        <v>39</v>
      </c>
      <c r="F35" s="23">
        <v>274</v>
      </c>
      <c r="G35" s="23">
        <v>241</v>
      </c>
      <c r="H35" s="23">
        <v>596</v>
      </c>
      <c r="I35" s="23">
        <v>2371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4:29" x14ac:dyDescent="0.15">
      <c r="D36" s="19"/>
      <c r="E36" s="24"/>
      <c r="F36" s="24"/>
      <c r="G36" s="24"/>
      <c r="H36" s="24"/>
      <c r="I36" s="2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4:29" x14ac:dyDescent="0.15">
      <c r="D37" s="19" t="s">
        <v>19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4:29" x14ac:dyDescent="0.15">
      <c r="D38" s="19" t="s">
        <v>18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4:29" x14ac:dyDescent="0.15">
      <c r="D39" s="18" t="s">
        <v>17</v>
      </c>
      <c r="E39" s="23">
        <v>39</v>
      </c>
      <c r="F39" s="23">
        <v>274</v>
      </c>
      <c r="G39" s="23">
        <v>241</v>
      </c>
      <c r="H39" s="23">
        <v>596</v>
      </c>
      <c r="I39" s="23">
        <v>2371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4:29" x14ac:dyDescent="0.15">
      <c r="D40" s="19"/>
      <c r="E40" s="24"/>
      <c r="F40" s="24"/>
      <c r="G40" s="24"/>
      <c r="H40" s="24"/>
      <c r="I40" s="2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4:29" x14ac:dyDescent="0.15">
      <c r="D41" s="19" t="s">
        <v>16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4:29" x14ac:dyDescent="0.15">
      <c r="D42" s="18" t="s">
        <v>15</v>
      </c>
      <c r="E42" s="26">
        <v>39</v>
      </c>
      <c r="F42" s="26">
        <v>274</v>
      </c>
      <c r="G42" s="26">
        <v>241</v>
      </c>
      <c r="H42" s="26">
        <v>596</v>
      </c>
      <c r="I42" s="26">
        <v>2371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4:29" x14ac:dyDescent="0.15">
      <c r="D43" s="19"/>
      <c r="E43" s="27"/>
      <c r="F43" s="27"/>
      <c r="G43" s="27"/>
      <c r="H43" s="27"/>
      <c r="I43" s="2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4:29" x14ac:dyDescent="0.15">
      <c r="D44" s="19" t="s">
        <v>14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4:29" x14ac:dyDescent="0.15">
      <c r="D45" s="19"/>
      <c r="E45" s="27"/>
      <c r="F45" s="27"/>
      <c r="G45" s="27"/>
      <c r="H45" s="27"/>
      <c r="I45" s="27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4:29" x14ac:dyDescent="0.15">
      <c r="D46" s="18" t="s">
        <v>13</v>
      </c>
      <c r="E46" s="25">
        <v>39</v>
      </c>
      <c r="F46" s="25">
        <v>274</v>
      </c>
      <c r="G46" s="25">
        <v>241</v>
      </c>
      <c r="H46" s="25">
        <v>596</v>
      </c>
      <c r="I46" s="25">
        <v>2371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4:29" x14ac:dyDescent="0.15">
      <c r="D47" s="18" t="s">
        <v>12</v>
      </c>
      <c r="E47" s="25">
        <v>39</v>
      </c>
      <c r="F47" s="25">
        <v>274</v>
      </c>
      <c r="G47" s="25">
        <v>241</v>
      </c>
      <c r="H47" s="25">
        <v>596</v>
      </c>
      <c r="I47" s="25">
        <v>2371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4:29" x14ac:dyDescent="0.15">
      <c r="D48" s="19"/>
      <c r="E48" s="27"/>
      <c r="F48" s="27"/>
      <c r="G48" s="27"/>
      <c r="H48" s="27"/>
      <c r="I48" s="27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4:29" x14ac:dyDescent="0.15">
      <c r="D49" s="18" t="s">
        <v>11</v>
      </c>
      <c r="E49" s="27"/>
      <c r="F49" s="27"/>
      <c r="G49" s="27"/>
      <c r="H49" s="27"/>
      <c r="I49" s="27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4:29" x14ac:dyDescent="0.15">
      <c r="D50" s="19" t="s">
        <v>10</v>
      </c>
      <c r="E50" s="29">
        <v>0.09</v>
      </c>
      <c r="F50" s="29">
        <v>0.6</v>
      </c>
      <c r="G50" s="29">
        <v>0.52</v>
      </c>
      <c r="H50" s="29">
        <v>1.28</v>
      </c>
      <c r="I50" s="29">
        <v>5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4:29" x14ac:dyDescent="0.15">
      <c r="D51" s="19" t="s">
        <v>9</v>
      </c>
      <c r="E51" s="29">
        <v>0.09</v>
      </c>
      <c r="F51" s="29">
        <v>0.59956200000000004</v>
      </c>
      <c r="G51" s="29">
        <v>0.52</v>
      </c>
      <c r="H51" s="29">
        <v>1.2762309999999999</v>
      </c>
      <c r="I51" s="29">
        <v>5.0021089999999999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4:29" x14ac:dyDescent="0.15">
      <c r="D52" s="19"/>
      <c r="E52" s="27"/>
      <c r="F52" s="27"/>
      <c r="G52" s="27"/>
      <c r="H52" s="27"/>
      <c r="I52" s="27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4:29" x14ac:dyDescent="0.15">
      <c r="D53" s="19" t="s">
        <v>8</v>
      </c>
      <c r="E53" s="29">
        <v>0.09</v>
      </c>
      <c r="F53" s="29">
        <v>0.59</v>
      </c>
      <c r="G53" s="29">
        <v>0.52</v>
      </c>
      <c r="H53" s="29">
        <v>1.25</v>
      </c>
      <c r="I53" s="29">
        <v>4.9000000000000004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4:29" x14ac:dyDescent="0.15">
      <c r="D54" s="19" t="s">
        <v>7</v>
      </c>
      <c r="E54" s="29">
        <v>0.09</v>
      </c>
      <c r="F54" s="29">
        <v>0.59</v>
      </c>
      <c r="G54" s="29">
        <v>0.52</v>
      </c>
      <c r="H54" s="29">
        <v>1.25</v>
      </c>
      <c r="I54" s="29">
        <v>4.9000000000000004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4:29" x14ac:dyDescent="0.15">
      <c r="D55" s="19"/>
      <c r="E55" s="27"/>
      <c r="F55" s="27"/>
      <c r="G55" s="27"/>
      <c r="H55" s="27"/>
      <c r="I55" s="27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4:29" x14ac:dyDescent="0.15">
      <c r="D56" s="19" t="s">
        <v>6</v>
      </c>
      <c r="E56" s="30">
        <v>0.52</v>
      </c>
      <c r="F56" s="30">
        <v>0.6</v>
      </c>
      <c r="G56" s="30">
        <v>0.1</v>
      </c>
      <c r="H56" s="30">
        <v>2.08</v>
      </c>
      <c r="I56" s="30">
        <v>4.93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4:29" x14ac:dyDescent="0.15">
      <c r="D57" s="19" t="s">
        <v>5</v>
      </c>
      <c r="E57" s="31">
        <v>0.52290199999999998</v>
      </c>
      <c r="F57" s="31">
        <v>0.58602100000000001</v>
      </c>
      <c r="G57" s="31">
        <v>0.1</v>
      </c>
      <c r="H57" s="31">
        <v>2.032232</v>
      </c>
      <c r="I57" s="31">
        <v>4.8256709999999998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4:29" x14ac:dyDescent="0.15">
      <c r="D58" s="19"/>
      <c r="E58" s="19"/>
      <c r="F58" s="19"/>
      <c r="G58" s="19"/>
      <c r="H58" s="19"/>
      <c r="I58" s="19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4:29" x14ac:dyDescent="0.15">
      <c r="D59" s="19"/>
      <c r="E59" s="19"/>
      <c r="F59" s="19"/>
      <c r="G59" s="19"/>
      <c r="H59" s="19"/>
      <c r="I59" s="19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4:29" x14ac:dyDescent="0.15">
      <c r="D60" s="19"/>
      <c r="E60" s="19"/>
      <c r="F60" s="19"/>
      <c r="G60" s="19"/>
      <c r="H60" s="19"/>
      <c r="I60" s="1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4:29" x14ac:dyDescent="0.1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4:29" x14ac:dyDescent="0.1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4:29" x14ac:dyDescent="0.1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4:29" x14ac:dyDescent="0.1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4:29" x14ac:dyDescent="0.1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  <row r="66" spans="4:29" x14ac:dyDescent="0.1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</row>
    <row r="67" spans="4:29" x14ac:dyDescent="0.1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</row>
    <row r="68" spans="4:29" x14ac:dyDescent="0.1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</row>
    <row r="69" spans="4:29" x14ac:dyDescent="0.1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</row>
    <row r="70" spans="4:29" x14ac:dyDescent="0.1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</row>
    <row r="71" spans="4:29" x14ac:dyDescent="0.1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</row>
    <row r="72" spans="4:29" x14ac:dyDescent="0.1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</row>
    <row r="73" spans="4:29" x14ac:dyDescent="0.1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</row>
    <row r="74" spans="4:29" x14ac:dyDescent="0.1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</row>
    <row r="75" spans="4:29" x14ac:dyDescent="0.1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</row>
    <row r="76" spans="4:29" x14ac:dyDescent="0.1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</row>
    <row r="77" spans="4:29" x14ac:dyDescent="0.1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</row>
    <row r="78" spans="4:29" x14ac:dyDescent="0.1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</row>
    <row r="79" spans="4:29" x14ac:dyDescent="0.1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</row>
    <row r="80" spans="4:29" x14ac:dyDescent="0.1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</row>
    <row r="81" spans="4:29" x14ac:dyDescent="0.1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4:29" x14ac:dyDescent="0.1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</row>
    <row r="83" spans="4:29" x14ac:dyDescent="0.1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4:29" x14ac:dyDescent="0.1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</row>
    <row r="85" spans="4:29" x14ac:dyDescent="0.1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</row>
    <row r="86" spans="4:29" x14ac:dyDescent="0.1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</row>
    <row r="87" spans="4:29" x14ac:dyDescent="0.1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</row>
    <row r="88" spans="4:29" x14ac:dyDescent="0.1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4:29" x14ac:dyDescent="0.1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</row>
    <row r="90" spans="4:29" x14ac:dyDescent="0.1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</row>
    <row r="91" spans="4:29" x14ac:dyDescent="0.1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</row>
    <row r="92" spans="4:29" x14ac:dyDescent="0.1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4:29" x14ac:dyDescent="0.1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</row>
    <row r="94" spans="4:29" x14ac:dyDescent="0.1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4:29" x14ac:dyDescent="0.1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4:29" x14ac:dyDescent="0.1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4:29" x14ac:dyDescent="0.1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4:29" x14ac:dyDescent="0.1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4:29" x14ac:dyDescent="0.1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4:29" x14ac:dyDescent="0.1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4:29" x14ac:dyDescent="0.1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4:29" x14ac:dyDescent="0.1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4:29" x14ac:dyDescent="0.1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4:29" x14ac:dyDescent="0.1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4:29" x14ac:dyDescent="0.1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4:29" x14ac:dyDescent="0.1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4:29" x14ac:dyDescent="0.1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4:29" x14ac:dyDescent="0.1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4:29" x14ac:dyDescent="0.1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4:29" x14ac:dyDescent="0.1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4:29" x14ac:dyDescent="0.1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4:29" x14ac:dyDescent="0.1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4:29" x14ac:dyDescent="0.1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4:29" x14ac:dyDescent="0.1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4:29" x14ac:dyDescent="0.1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4:29" x14ac:dyDescent="0.1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4:29" x14ac:dyDescent="0.1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4:29" x14ac:dyDescent="0.1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4:29" x14ac:dyDescent="0.1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4:29" x14ac:dyDescent="0.1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4:29" x14ac:dyDescent="0.1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4:29" x14ac:dyDescent="0.1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4:29" x14ac:dyDescent="0.1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4:29" x14ac:dyDescent="0.1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4:29" x14ac:dyDescent="0.1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4:29" x14ac:dyDescent="0.1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4:29" x14ac:dyDescent="0.1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4:29" x14ac:dyDescent="0.1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4:29" x14ac:dyDescent="0.1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4:29" x14ac:dyDescent="0.1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4:29" x14ac:dyDescent="0.1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4:29" x14ac:dyDescent="0.1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4:29" x14ac:dyDescent="0.1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4:29" x14ac:dyDescent="0.1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4:29" x14ac:dyDescent="0.1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4:29" x14ac:dyDescent="0.1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4:29" x14ac:dyDescent="0.1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4:29" x14ac:dyDescent="0.1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4:29" x14ac:dyDescent="0.1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4:29" x14ac:dyDescent="0.1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4:29" x14ac:dyDescent="0.1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4:29" x14ac:dyDescent="0.1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4:29" x14ac:dyDescent="0.1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4:29" x14ac:dyDescent="0.1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4:29" x14ac:dyDescent="0.1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4:29" x14ac:dyDescent="0.1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4:29" x14ac:dyDescent="0.1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4:29" x14ac:dyDescent="0.1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4:29" x14ac:dyDescent="0.1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4:29" x14ac:dyDescent="0.1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4:29" x14ac:dyDescent="0.1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4:29" x14ac:dyDescent="0.1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4:29" x14ac:dyDescent="0.1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4:29" x14ac:dyDescent="0.1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4:29" x14ac:dyDescent="0.1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4:29" x14ac:dyDescent="0.1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4:29" x14ac:dyDescent="0.1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4:29" x14ac:dyDescent="0.1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4:29" x14ac:dyDescent="0.1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4:29" x14ac:dyDescent="0.1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4:29" x14ac:dyDescent="0.1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4:29" x14ac:dyDescent="0.1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4:29" x14ac:dyDescent="0.1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4:29" x14ac:dyDescent="0.1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4:29" x14ac:dyDescent="0.1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4:29" x14ac:dyDescent="0.1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4:29" x14ac:dyDescent="0.1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4:29" x14ac:dyDescent="0.1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4:29" x14ac:dyDescent="0.1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4:29" x14ac:dyDescent="0.1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4:29" x14ac:dyDescent="0.1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4:29" x14ac:dyDescent="0.1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4:29" x14ac:dyDescent="0.1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4:29" x14ac:dyDescent="0.1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 spans="4:29" x14ac:dyDescent="0.1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4:29" x14ac:dyDescent="0.1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</row>
    <row r="177" spans="4:29" x14ac:dyDescent="0.1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 spans="4:29" x14ac:dyDescent="0.1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4:29" x14ac:dyDescent="0.1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</row>
    <row r="180" spans="4:29" x14ac:dyDescent="0.1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 spans="4:29" x14ac:dyDescent="0.1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 spans="4:29" x14ac:dyDescent="0.1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 spans="4:29" x14ac:dyDescent="0.1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 spans="4:29" x14ac:dyDescent="0.1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4:29" x14ac:dyDescent="0.1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 spans="4:29" x14ac:dyDescent="0.1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4:29" x14ac:dyDescent="0.1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</sheetData>
  <pageMargins left="0.2" right="0.2" top="0.5" bottom="0.5" header="0.5" footer="0.5"/>
  <pageSetup fitToWidth="0" fitToHeight="0" orientation="landscape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D1:AB206"/>
  <sheetViews>
    <sheetView showGridLines="0" topLeftCell="A13" workbookViewId="0"/>
  </sheetViews>
  <sheetFormatPr baseColWidth="10" defaultColWidth="9.1640625" defaultRowHeight="11" x14ac:dyDescent="0.15"/>
  <cols>
    <col min="1" max="3" width="1.6640625" style="14" customWidth="1"/>
    <col min="4" max="4" width="45.83203125" style="14" customWidth="1"/>
    <col min="5" max="9" width="14.83203125" style="14" customWidth="1"/>
    <col min="10" max="16384" width="9.1640625" style="14"/>
  </cols>
  <sheetData>
    <row r="1" spans="4:28" x14ac:dyDescent="0.15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4:28" ht="17" x14ac:dyDescent="0.2">
      <c r="D2" s="16" t="s">
        <v>118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4:28" x14ac:dyDescent="0.15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4:28" x14ac:dyDescent="0.15">
      <c r="D4" s="17" t="s">
        <v>116</v>
      </c>
      <c r="E4" s="17">
        <v>2012</v>
      </c>
      <c r="F4" s="17">
        <f>+E4+1</f>
        <v>2013</v>
      </c>
      <c r="G4" s="17">
        <f t="shared" ref="G4:I4" si="0">+F4+1</f>
        <v>2014</v>
      </c>
      <c r="H4" s="17">
        <f t="shared" si="0"/>
        <v>2015</v>
      </c>
      <c r="I4" s="17">
        <f t="shared" si="0"/>
        <v>2016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4:28" x14ac:dyDescent="0.15">
      <c r="D5" s="18" t="s">
        <v>81</v>
      </c>
      <c r="E5" s="19"/>
      <c r="F5" s="19"/>
      <c r="G5" s="19"/>
      <c r="H5" s="19"/>
      <c r="I5" s="1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4:28" x14ac:dyDescent="0.15">
      <c r="D6" s="19" t="s">
        <v>80</v>
      </c>
      <c r="E6" s="22">
        <v>8084</v>
      </c>
      <c r="F6" s="22">
        <v>8658</v>
      </c>
      <c r="G6" s="22">
        <v>14557</v>
      </c>
      <c r="H6" s="22">
        <v>15890</v>
      </c>
      <c r="I6" s="22">
        <v>19334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4:28" x14ac:dyDescent="0.15">
      <c r="D7" s="19" t="s">
        <v>79</v>
      </c>
      <c r="E7" s="22">
        <v>3364</v>
      </c>
      <c r="F7" s="22">
        <v>3789</v>
      </c>
      <c r="G7" s="22">
        <v>2859</v>
      </c>
      <c r="H7" s="22">
        <v>3918</v>
      </c>
      <c r="I7" s="22">
        <v>6647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4:28" x14ac:dyDescent="0.15">
      <c r="D8" s="18" t="s">
        <v>78</v>
      </c>
      <c r="E8" s="23">
        <v>11448</v>
      </c>
      <c r="F8" s="23">
        <v>12447</v>
      </c>
      <c r="G8" s="23">
        <v>17416</v>
      </c>
      <c r="H8" s="23">
        <v>19808</v>
      </c>
      <c r="I8" s="23">
        <v>25981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4:28" x14ac:dyDescent="0.15">
      <c r="D9" s="19"/>
      <c r="E9" s="24"/>
      <c r="F9" s="24"/>
      <c r="G9" s="24"/>
      <c r="H9" s="24"/>
      <c r="I9" s="24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4:28" x14ac:dyDescent="0.15">
      <c r="D10" s="19" t="s">
        <v>77</v>
      </c>
      <c r="E10" s="22">
        <v>3817</v>
      </c>
      <c r="F10" s="22">
        <v>4767</v>
      </c>
      <c r="G10" s="22">
        <v>5612</v>
      </c>
      <c r="H10" s="22">
        <v>5654</v>
      </c>
      <c r="I10" s="22">
        <v>8339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4:28" x14ac:dyDescent="0.15">
      <c r="D11" s="18" t="s">
        <v>76</v>
      </c>
      <c r="E11" s="23">
        <v>3817</v>
      </c>
      <c r="F11" s="23">
        <v>4767</v>
      </c>
      <c r="G11" s="23">
        <v>5612</v>
      </c>
      <c r="H11" s="23">
        <v>5654</v>
      </c>
      <c r="I11" s="23">
        <v>8339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4:28" x14ac:dyDescent="0.15">
      <c r="D12" s="19"/>
      <c r="E12" s="24"/>
      <c r="F12" s="24"/>
      <c r="G12" s="24"/>
      <c r="H12" s="24"/>
      <c r="I12" s="2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4:28" x14ac:dyDescent="0.15">
      <c r="D13" s="19" t="s">
        <v>75</v>
      </c>
      <c r="E13" s="22">
        <v>6031</v>
      </c>
      <c r="F13" s="22">
        <v>7411</v>
      </c>
      <c r="G13" s="22">
        <v>8299</v>
      </c>
      <c r="H13" s="22">
        <v>10243</v>
      </c>
      <c r="I13" s="22">
        <v>11461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4:28" x14ac:dyDescent="0.15">
      <c r="D14" s="19" t="s">
        <v>74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4:28" x14ac:dyDescent="0.15">
      <c r="D15" s="18" t="s">
        <v>73</v>
      </c>
      <c r="E15" s="23">
        <v>21296</v>
      </c>
      <c r="F15" s="23">
        <v>24625</v>
      </c>
      <c r="G15" s="23">
        <v>31327</v>
      </c>
      <c r="H15" s="23">
        <v>35705</v>
      </c>
      <c r="I15" s="23">
        <v>45781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4:28" x14ac:dyDescent="0.15">
      <c r="D16" s="19"/>
      <c r="E16" s="24"/>
      <c r="F16" s="24"/>
      <c r="G16" s="24"/>
      <c r="H16" s="24"/>
      <c r="I16" s="2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4:28" x14ac:dyDescent="0.15">
      <c r="D17" s="19" t="s">
        <v>72</v>
      </c>
      <c r="E17" s="22">
        <v>9582</v>
      </c>
      <c r="F17" s="22">
        <v>14809</v>
      </c>
      <c r="G17" s="22">
        <v>22730</v>
      </c>
      <c r="H17" s="22">
        <v>30053</v>
      </c>
      <c r="I17" s="22">
        <v>42441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4:28" x14ac:dyDescent="0.15">
      <c r="D18" s="19" t="s">
        <v>71</v>
      </c>
      <c r="E18" s="22">
        <v>2522</v>
      </c>
      <c r="F18" s="22">
        <v>3860</v>
      </c>
      <c r="G18" s="22">
        <v>5763</v>
      </c>
      <c r="H18" s="22">
        <v>8215</v>
      </c>
      <c r="I18" s="22">
        <v>13327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4:28" x14ac:dyDescent="0.15">
      <c r="D19" s="18" t="s">
        <v>70</v>
      </c>
      <c r="E19" s="23">
        <v>7060</v>
      </c>
      <c r="F19" s="23">
        <v>10949</v>
      </c>
      <c r="G19" s="23">
        <v>16967</v>
      </c>
      <c r="H19" s="23">
        <v>21838</v>
      </c>
      <c r="I19" s="23">
        <v>29114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4:28" x14ac:dyDescent="0.15">
      <c r="D20" s="19"/>
      <c r="E20" s="24"/>
      <c r="F20" s="24"/>
      <c r="G20" s="24"/>
      <c r="H20" s="24"/>
      <c r="I20" s="2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4:28" x14ac:dyDescent="0.15">
      <c r="D21" s="19" t="s">
        <v>69</v>
      </c>
      <c r="E21" s="22">
        <v>0</v>
      </c>
      <c r="F21" s="22">
        <v>0</v>
      </c>
      <c r="G21" s="22">
        <v>0</v>
      </c>
      <c r="H21" s="22">
        <v>16</v>
      </c>
      <c r="I21" s="22">
        <v>223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4:28" x14ac:dyDescent="0.15">
      <c r="D22" s="19" t="s">
        <v>68</v>
      </c>
      <c r="E22" s="22">
        <v>2552</v>
      </c>
      <c r="F22" s="22">
        <v>2655</v>
      </c>
      <c r="G22" s="22">
        <v>3319</v>
      </c>
      <c r="H22" s="22">
        <v>3759</v>
      </c>
      <c r="I22" s="22">
        <v>3784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4:28" x14ac:dyDescent="0.15">
      <c r="D23" s="19" t="s">
        <v>67</v>
      </c>
      <c r="E23" s="22">
        <v>725</v>
      </c>
      <c r="F23" s="22">
        <v>645</v>
      </c>
      <c r="G23" s="22">
        <v>764</v>
      </c>
      <c r="H23" s="22">
        <v>992</v>
      </c>
      <c r="I23" s="22">
        <v>854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4:28" x14ac:dyDescent="0.15">
      <c r="D24" s="19" t="s">
        <v>66</v>
      </c>
      <c r="E24" s="22">
        <v>922</v>
      </c>
      <c r="F24" s="22">
        <v>1285</v>
      </c>
      <c r="G24" s="22">
        <v>2128</v>
      </c>
      <c r="H24" s="22">
        <v>2437</v>
      </c>
      <c r="I24" s="22">
        <v>3646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4:28" x14ac:dyDescent="0.15">
      <c r="D25" s="18" t="s">
        <v>65</v>
      </c>
      <c r="E25" s="26">
        <v>32555</v>
      </c>
      <c r="F25" s="26">
        <v>40159</v>
      </c>
      <c r="G25" s="26">
        <v>54505</v>
      </c>
      <c r="H25" s="26">
        <v>64747</v>
      </c>
      <c r="I25" s="26">
        <v>83402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4:28" x14ac:dyDescent="0.15">
      <c r="D26" s="19"/>
      <c r="E26" s="24"/>
      <c r="F26" s="24"/>
      <c r="G26" s="24"/>
      <c r="H26" s="24"/>
      <c r="I26" s="2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4:28" x14ac:dyDescent="0.15">
      <c r="D27" s="18" t="s">
        <v>64</v>
      </c>
      <c r="E27" s="24"/>
      <c r="F27" s="24"/>
      <c r="G27" s="24"/>
      <c r="H27" s="24"/>
      <c r="I27" s="2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4:28" x14ac:dyDescent="0.15">
      <c r="D28" s="19" t="s">
        <v>63</v>
      </c>
      <c r="E28" s="22">
        <v>13318</v>
      </c>
      <c r="F28" s="22">
        <v>15133</v>
      </c>
      <c r="G28" s="22">
        <v>16459</v>
      </c>
      <c r="H28" s="22">
        <v>20397</v>
      </c>
      <c r="I28" s="22">
        <v>25309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4:28" x14ac:dyDescent="0.15">
      <c r="D29" s="19" t="s">
        <v>62</v>
      </c>
      <c r="E29" s="22">
        <v>3213</v>
      </c>
      <c r="F29" s="22">
        <v>4535</v>
      </c>
      <c r="G29" s="22">
        <v>6587</v>
      </c>
      <c r="H29" s="22">
        <v>5035</v>
      </c>
      <c r="I29" s="22">
        <v>6142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4:28" x14ac:dyDescent="0.15">
      <c r="D30" s="19" t="s">
        <v>61</v>
      </c>
      <c r="E30" s="22">
        <v>579</v>
      </c>
      <c r="F30" s="22">
        <v>753</v>
      </c>
      <c r="G30" s="22">
        <v>1520</v>
      </c>
      <c r="H30" s="22">
        <v>238</v>
      </c>
      <c r="I30" s="22">
        <v>1056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4:28" x14ac:dyDescent="0.15">
      <c r="D31" s="19" t="s">
        <v>60</v>
      </c>
      <c r="E31" s="22">
        <v>0</v>
      </c>
      <c r="F31" s="22">
        <v>0</v>
      </c>
      <c r="G31" s="22">
        <v>0</v>
      </c>
      <c r="H31" s="22">
        <v>3099</v>
      </c>
      <c r="I31" s="22">
        <v>4141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4:28" x14ac:dyDescent="0.15">
      <c r="D32" s="19" t="s">
        <v>59</v>
      </c>
      <c r="E32" s="22">
        <v>1892</v>
      </c>
      <c r="F32" s="22">
        <v>2559</v>
      </c>
      <c r="G32" s="22">
        <v>3523</v>
      </c>
      <c r="H32" s="22">
        <v>5118</v>
      </c>
      <c r="I32" s="22">
        <v>7168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4:28" x14ac:dyDescent="0.15">
      <c r="D33" s="19" t="s">
        <v>58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4:28" x14ac:dyDescent="0.15">
      <c r="D34" s="18" t="s">
        <v>57</v>
      </c>
      <c r="E34" s="23">
        <v>19002</v>
      </c>
      <c r="F34" s="23">
        <v>22980</v>
      </c>
      <c r="G34" s="23">
        <v>28089</v>
      </c>
      <c r="H34" s="23">
        <v>33887</v>
      </c>
      <c r="I34" s="23">
        <v>43816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4:28" x14ac:dyDescent="0.15">
      <c r="D35" s="19"/>
      <c r="E35" s="24"/>
      <c r="F35" s="24"/>
      <c r="G35" s="24"/>
      <c r="H35" s="24"/>
      <c r="I35" s="2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4:28" x14ac:dyDescent="0.15">
      <c r="D36" s="19" t="s">
        <v>56</v>
      </c>
      <c r="E36" s="22">
        <v>3084</v>
      </c>
      <c r="F36" s="22">
        <v>3191</v>
      </c>
      <c r="G36" s="22">
        <v>8265</v>
      </c>
      <c r="H36" s="22">
        <v>8227</v>
      </c>
      <c r="I36" s="22">
        <v>7694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4:28" x14ac:dyDescent="0.15">
      <c r="D37" s="19" t="s">
        <v>55</v>
      </c>
      <c r="E37" s="22">
        <v>746</v>
      </c>
      <c r="F37" s="22">
        <v>1990</v>
      </c>
      <c r="G37" s="22">
        <v>4224</v>
      </c>
      <c r="H37" s="22">
        <v>5948</v>
      </c>
      <c r="I37" s="22">
        <v>7519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4:28" x14ac:dyDescent="0.15">
      <c r="D38" s="19" t="s">
        <v>54</v>
      </c>
      <c r="E38" s="22">
        <v>476</v>
      </c>
      <c r="F38" s="22">
        <v>571</v>
      </c>
      <c r="G38" s="22">
        <v>1021</v>
      </c>
      <c r="H38" s="22">
        <v>407</v>
      </c>
      <c r="I38" s="22">
        <v>392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4:28" x14ac:dyDescent="0.15">
      <c r="D39" s="19" t="s">
        <v>53</v>
      </c>
      <c r="E39" s="22">
        <v>1055</v>
      </c>
      <c r="F39" s="22">
        <v>1681</v>
      </c>
      <c r="G39" s="22">
        <v>2165</v>
      </c>
      <c r="H39" s="22">
        <v>2894</v>
      </c>
      <c r="I39" s="22">
        <v>4696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4:28" x14ac:dyDescent="0.15">
      <c r="D40" s="18" t="s">
        <v>52</v>
      </c>
      <c r="E40" s="23">
        <v>24363</v>
      </c>
      <c r="F40" s="23">
        <v>30413</v>
      </c>
      <c r="G40" s="23">
        <v>43764</v>
      </c>
      <c r="H40" s="23">
        <v>51363</v>
      </c>
      <c r="I40" s="23">
        <v>64117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4:28" x14ac:dyDescent="0.15">
      <c r="D41" s="19"/>
      <c r="E41" s="24"/>
      <c r="F41" s="24"/>
      <c r="G41" s="24"/>
      <c r="H41" s="24"/>
      <c r="I41" s="2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4:28" x14ac:dyDescent="0.15">
      <c r="D42" s="19" t="s">
        <v>51</v>
      </c>
      <c r="E42" s="22">
        <v>5</v>
      </c>
      <c r="F42" s="22">
        <v>5</v>
      </c>
      <c r="G42" s="22">
        <v>5</v>
      </c>
      <c r="H42" s="22">
        <v>5</v>
      </c>
      <c r="I42" s="22">
        <v>5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4:28" x14ac:dyDescent="0.15">
      <c r="D43" s="19" t="s">
        <v>50</v>
      </c>
      <c r="E43" s="22">
        <v>8347</v>
      </c>
      <c r="F43" s="22">
        <v>9573</v>
      </c>
      <c r="G43" s="22">
        <v>11135</v>
      </c>
      <c r="H43" s="22">
        <v>13394</v>
      </c>
      <c r="I43" s="22">
        <v>17186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4:28" x14ac:dyDescent="0.15">
      <c r="D44" s="19" t="s">
        <v>49</v>
      </c>
      <c r="E44" s="22">
        <v>1916</v>
      </c>
      <c r="F44" s="22">
        <v>2190</v>
      </c>
      <c r="G44" s="22">
        <v>1949</v>
      </c>
      <c r="H44" s="22">
        <v>2545</v>
      </c>
      <c r="I44" s="22">
        <v>4916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4:28" x14ac:dyDescent="0.15">
      <c r="D45" s="19" t="s">
        <v>48</v>
      </c>
      <c r="E45" s="22">
        <v>1837</v>
      </c>
      <c r="F45" s="22">
        <v>1837</v>
      </c>
      <c r="G45" s="22">
        <v>1837</v>
      </c>
      <c r="H45" s="22">
        <v>1837</v>
      </c>
      <c r="I45" s="22">
        <v>1837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4:28" x14ac:dyDescent="0.15">
      <c r="D46" s="19" t="s">
        <v>47</v>
      </c>
      <c r="E46" s="22">
        <v>239</v>
      </c>
      <c r="F46" s="22">
        <v>185</v>
      </c>
      <c r="G46" s="22">
        <v>511</v>
      </c>
      <c r="H46" s="22">
        <v>723</v>
      </c>
      <c r="I46" s="22">
        <v>985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4:28" x14ac:dyDescent="0.15">
      <c r="D47" s="18" t="s">
        <v>46</v>
      </c>
      <c r="E47" s="23">
        <v>8192</v>
      </c>
      <c r="F47" s="23">
        <v>9746</v>
      </c>
      <c r="G47" s="23">
        <v>10741</v>
      </c>
      <c r="H47" s="23">
        <v>13384</v>
      </c>
      <c r="I47" s="23">
        <v>19285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4:28" x14ac:dyDescent="0.15">
      <c r="D48" s="19"/>
      <c r="E48" s="24"/>
      <c r="F48" s="24"/>
      <c r="G48" s="24"/>
      <c r="H48" s="24"/>
      <c r="I48" s="2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4:28" x14ac:dyDescent="0.15">
      <c r="D49" s="18" t="s">
        <v>45</v>
      </c>
      <c r="E49" s="34">
        <v>8192</v>
      </c>
      <c r="F49" s="34">
        <v>9746</v>
      </c>
      <c r="G49" s="34">
        <v>10741</v>
      </c>
      <c r="H49" s="34">
        <v>13384</v>
      </c>
      <c r="I49" s="34">
        <v>19285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4:28" x14ac:dyDescent="0.15">
      <c r="D50" s="19"/>
      <c r="E50" s="24"/>
      <c r="F50" s="24"/>
      <c r="G50" s="24"/>
      <c r="H50" s="24"/>
      <c r="I50" s="2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4:28" x14ac:dyDescent="0.15">
      <c r="D51" s="18" t="s">
        <v>44</v>
      </c>
      <c r="E51" s="35">
        <v>32555</v>
      </c>
      <c r="F51" s="35">
        <v>40159</v>
      </c>
      <c r="G51" s="35">
        <v>54505</v>
      </c>
      <c r="H51" s="35">
        <v>64747</v>
      </c>
      <c r="I51" s="35">
        <v>83402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4:28" x14ac:dyDescent="0.15">
      <c r="D52" s="19"/>
      <c r="E52" s="19"/>
      <c r="F52" s="19"/>
      <c r="G52" s="19"/>
      <c r="H52" s="19"/>
      <c r="I52" s="19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4:28" x14ac:dyDescent="0.15">
      <c r="D53" s="15" t="s">
        <v>307</v>
      </c>
      <c r="E53" s="67">
        <f>+E49+E40-E25</f>
        <v>0</v>
      </c>
      <c r="F53" s="67">
        <f t="shared" ref="F53:I53" si="1">+F49+F40-F25</f>
        <v>0</v>
      </c>
      <c r="G53" s="67">
        <f t="shared" si="1"/>
        <v>0</v>
      </c>
      <c r="H53" s="67">
        <f t="shared" si="1"/>
        <v>0</v>
      </c>
      <c r="I53" s="67">
        <f t="shared" si="1"/>
        <v>0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4:28" x14ac:dyDescent="0.1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4:28" x14ac:dyDescent="0.1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4:28" x14ac:dyDescent="0.1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4:28" x14ac:dyDescent="0.1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4:28" x14ac:dyDescent="0.1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4:28" x14ac:dyDescent="0.1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4:28" x14ac:dyDescent="0.1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4:28" x14ac:dyDescent="0.1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4:28" x14ac:dyDescent="0.1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4:28" x14ac:dyDescent="0.1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4:28" x14ac:dyDescent="0.1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4:28" x14ac:dyDescent="0.1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4:28" x14ac:dyDescent="0.1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4:28" x14ac:dyDescent="0.1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4:28" x14ac:dyDescent="0.1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4:28" x14ac:dyDescent="0.1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4:28" x14ac:dyDescent="0.1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4:28" x14ac:dyDescent="0.1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4:28" x14ac:dyDescent="0.1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4:28" x14ac:dyDescent="0.1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4:28" x14ac:dyDescent="0.1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4:28" x14ac:dyDescent="0.1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4:28" x14ac:dyDescent="0.1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4:28" x14ac:dyDescent="0.1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4:28" x14ac:dyDescent="0.1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4:28" x14ac:dyDescent="0.1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4:28" x14ac:dyDescent="0.1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4:28" x14ac:dyDescent="0.1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4:28" x14ac:dyDescent="0.1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4:28" x14ac:dyDescent="0.1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4:28" x14ac:dyDescent="0.1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4:28" x14ac:dyDescent="0.1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4:28" x14ac:dyDescent="0.1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4:28" x14ac:dyDescent="0.1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4:28" x14ac:dyDescent="0.1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4:28" x14ac:dyDescent="0.1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4:28" x14ac:dyDescent="0.1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4:28" x14ac:dyDescent="0.1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4:28" x14ac:dyDescent="0.1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4:28" x14ac:dyDescent="0.1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4:28" x14ac:dyDescent="0.1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4:28" x14ac:dyDescent="0.1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4:28" x14ac:dyDescent="0.1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4:28" x14ac:dyDescent="0.1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4:28" x14ac:dyDescent="0.1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4:28" x14ac:dyDescent="0.1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4:28" x14ac:dyDescent="0.1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4:28" x14ac:dyDescent="0.1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4:28" x14ac:dyDescent="0.1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4:28" x14ac:dyDescent="0.1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4:28" x14ac:dyDescent="0.1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4:28" x14ac:dyDescent="0.1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4:28" x14ac:dyDescent="0.1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4:28" x14ac:dyDescent="0.1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4:28" x14ac:dyDescent="0.1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4:28" x14ac:dyDescent="0.1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4:28" x14ac:dyDescent="0.1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4:28" x14ac:dyDescent="0.1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4:28" x14ac:dyDescent="0.1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4:28" x14ac:dyDescent="0.1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4:28" x14ac:dyDescent="0.1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4:28" x14ac:dyDescent="0.1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4:28" x14ac:dyDescent="0.1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4:28" x14ac:dyDescent="0.1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4:28" x14ac:dyDescent="0.1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4:28" x14ac:dyDescent="0.1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4:28" x14ac:dyDescent="0.1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4:28" x14ac:dyDescent="0.1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4:28" x14ac:dyDescent="0.1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4:28" x14ac:dyDescent="0.1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4:28" x14ac:dyDescent="0.1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4:28" x14ac:dyDescent="0.1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4:28" x14ac:dyDescent="0.1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4:28" x14ac:dyDescent="0.1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4:28" x14ac:dyDescent="0.1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4:28" x14ac:dyDescent="0.1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4:28" x14ac:dyDescent="0.1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4:28" x14ac:dyDescent="0.1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4:28" x14ac:dyDescent="0.1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4:28" x14ac:dyDescent="0.1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4:28" x14ac:dyDescent="0.1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4:28" x14ac:dyDescent="0.1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4:28" x14ac:dyDescent="0.1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4:28" x14ac:dyDescent="0.1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4:28" x14ac:dyDescent="0.1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4:28" x14ac:dyDescent="0.1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4:28" x14ac:dyDescent="0.1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4:28" x14ac:dyDescent="0.1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4:28" x14ac:dyDescent="0.1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4:28" x14ac:dyDescent="0.1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4:28" x14ac:dyDescent="0.1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4:28" x14ac:dyDescent="0.1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4:28" x14ac:dyDescent="0.1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4:28" x14ac:dyDescent="0.1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4:28" x14ac:dyDescent="0.1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4:28" x14ac:dyDescent="0.1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4:28" x14ac:dyDescent="0.1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4:28" x14ac:dyDescent="0.1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4:28" x14ac:dyDescent="0.1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4:28" x14ac:dyDescent="0.1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4:28" x14ac:dyDescent="0.1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4:28" x14ac:dyDescent="0.1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4:28" x14ac:dyDescent="0.1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4:28" x14ac:dyDescent="0.1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4:28" x14ac:dyDescent="0.1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4:28" x14ac:dyDescent="0.1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4:28" x14ac:dyDescent="0.1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4:28" x14ac:dyDescent="0.1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4:28" x14ac:dyDescent="0.1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4:28" x14ac:dyDescent="0.1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4:28" x14ac:dyDescent="0.1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4:28" x14ac:dyDescent="0.1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4:28" x14ac:dyDescent="0.1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4:28" x14ac:dyDescent="0.1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4:28" x14ac:dyDescent="0.1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4:28" x14ac:dyDescent="0.1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4:28" x14ac:dyDescent="0.1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4:28" x14ac:dyDescent="0.1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4:28" x14ac:dyDescent="0.1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 spans="4:28" x14ac:dyDescent="0.1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4:28" x14ac:dyDescent="0.1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4:28" x14ac:dyDescent="0.1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4:28" x14ac:dyDescent="0.1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4:28" x14ac:dyDescent="0.1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4:28" x14ac:dyDescent="0.1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4:28" x14ac:dyDescent="0.1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4:28" x14ac:dyDescent="0.1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4:28" x14ac:dyDescent="0.1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4:28" x14ac:dyDescent="0.1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 spans="4:28" x14ac:dyDescent="0.1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 spans="4:28" x14ac:dyDescent="0.1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 spans="4:28" x14ac:dyDescent="0.1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  <row r="186" spans="4:28" x14ac:dyDescent="0.1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</row>
    <row r="187" spans="4:28" x14ac:dyDescent="0.1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</row>
    <row r="188" spans="4:28" x14ac:dyDescent="0.1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</row>
    <row r="189" spans="4:28" x14ac:dyDescent="0.1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</row>
    <row r="190" spans="4:28" x14ac:dyDescent="0.1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 spans="4:28" x14ac:dyDescent="0.1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</row>
    <row r="192" spans="4:28" x14ac:dyDescent="0.1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</row>
    <row r="193" spans="4:28" x14ac:dyDescent="0.1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</row>
    <row r="194" spans="4:28" x14ac:dyDescent="0.1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 spans="4:28" x14ac:dyDescent="0.1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 spans="4:28" x14ac:dyDescent="0.1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4:28" x14ac:dyDescent="0.1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 spans="4:28" x14ac:dyDescent="0.1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</row>
    <row r="199" spans="4:28" x14ac:dyDescent="0.1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 spans="4:28" x14ac:dyDescent="0.1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 spans="4:28" x14ac:dyDescent="0.1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 spans="4:28" x14ac:dyDescent="0.1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 spans="4:28" x14ac:dyDescent="0.1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4:28" x14ac:dyDescent="0.1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 spans="4:28" x14ac:dyDescent="0.1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 spans="4:28" x14ac:dyDescent="0.1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</sheetData>
  <pageMargins left="0.2" right="0.2" top="0.5" bottom="0.5" header="0.5" footer="0.5"/>
  <pageSetup fitToWidth="0" fitToHeight="0" orientation="landscape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/>
  </sheetPr>
  <dimension ref="D1:AB234"/>
  <sheetViews>
    <sheetView showGridLines="0" workbookViewId="0"/>
  </sheetViews>
  <sheetFormatPr baseColWidth="10" defaultColWidth="9.1640625" defaultRowHeight="11" x14ac:dyDescent="0.15"/>
  <cols>
    <col min="1" max="3" width="1.6640625" style="14" customWidth="1"/>
    <col min="4" max="4" width="45.83203125" style="14" customWidth="1"/>
    <col min="5" max="9" width="14.83203125" style="14" customWidth="1"/>
    <col min="10" max="16384" width="9.1640625" style="14"/>
  </cols>
  <sheetData>
    <row r="1" spans="4:28" x14ac:dyDescent="0.15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4:28" ht="17" x14ac:dyDescent="0.2">
      <c r="D2" s="16" t="s">
        <v>119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4:28" x14ac:dyDescent="0.15"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4:28" x14ac:dyDescent="0.15">
      <c r="D4" s="17" t="s">
        <v>116</v>
      </c>
      <c r="E4" s="17">
        <v>2012</v>
      </c>
      <c r="F4" s="17">
        <f>+E4+1</f>
        <v>2013</v>
      </c>
      <c r="G4" s="17">
        <f t="shared" ref="G4:I4" si="0">+F4+1</f>
        <v>2014</v>
      </c>
      <c r="H4" s="17">
        <f t="shared" si="0"/>
        <v>2015</v>
      </c>
      <c r="I4" s="17">
        <f t="shared" si="0"/>
        <v>2016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4:28" x14ac:dyDescent="0.15">
      <c r="D5" s="18" t="s">
        <v>43</v>
      </c>
      <c r="E5" s="19"/>
      <c r="F5" s="19"/>
      <c r="G5" s="19"/>
      <c r="H5" s="19"/>
      <c r="I5" s="19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4:28" x14ac:dyDescent="0.15">
      <c r="D6" s="18" t="s">
        <v>115</v>
      </c>
      <c r="E6" s="25">
        <v>39</v>
      </c>
      <c r="F6" s="25">
        <v>274</v>
      </c>
      <c r="G6" s="25">
        <v>241</v>
      </c>
      <c r="H6" s="25">
        <v>596</v>
      </c>
      <c r="I6" s="25">
        <v>2371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4:28" x14ac:dyDescent="0.15">
      <c r="D7" s="19" t="s">
        <v>36</v>
      </c>
      <c r="E7" s="22">
        <v>1669</v>
      </c>
      <c r="F7" s="22">
        <v>2634</v>
      </c>
      <c r="G7" s="22">
        <v>3972</v>
      </c>
      <c r="H7" s="22">
        <v>5376</v>
      </c>
      <c r="I7" s="22">
        <v>7195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4:28" x14ac:dyDescent="0.15">
      <c r="D8" s="19" t="s">
        <v>114</v>
      </c>
      <c r="E8" s="22">
        <v>163</v>
      </c>
      <c r="F8" s="22">
        <v>168</v>
      </c>
      <c r="G8" s="22">
        <v>215</v>
      </c>
      <c r="H8" s="22">
        <v>270</v>
      </c>
      <c r="I8" s="22">
        <v>287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4:28" x14ac:dyDescent="0.15">
      <c r="D9" s="18" t="s">
        <v>113</v>
      </c>
      <c r="E9" s="23">
        <v>1832</v>
      </c>
      <c r="F9" s="23">
        <v>2802</v>
      </c>
      <c r="G9" s="23">
        <v>4187</v>
      </c>
      <c r="H9" s="23">
        <v>5646</v>
      </c>
      <c r="I9" s="23">
        <v>7482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4:28" x14ac:dyDescent="0.15">
      <c r="D10" s="19"/>
      <c r="E10" s="24"/>
      <c r="F10" s="24"/>
      <c r="G10" s="24"/>
      <c r="H10" s="24"/>
      <c r="I10" s="2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4:28" x14ac:dyDescent="0.15">
      <c r="D11" s="19" t="s">
        <v>112</v>
      </c>
      <c r="E11" s="22">
        <v>327</v>
      </c>
      <c r="F11" s="22">
        <v>451</v>
      </c>
      <c r="G11" s="22">
        <v>559</v>
      </c>
      <c r="H11" s="22">
        <v>635</v>
      </c>
      <c r="I11" s="22">
        <v>634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4:28" x14ac:dyDescent="0.15">
      <c r="D12" s="19" t="s">
        <v>111</v>
      </c>
      <c r="E12" s="22">
        <v>9</v>
      </c>
      <c r="F12" s="22">
        <v>1</v>
      </c>
      <c r="G12" s="22">
        <v>0</v>
      </c>
      <c r="H12" s="22">
        <v>0</v>
      </c>
      <c r="I12" s="22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4:28" x14ac:dyDescent="0.15">
      <c r="D13" s="19" t="s">
        <v>110</v>
      </c>
      <c r="E13" s="22">
        <v>833</v>
      </c>
      <c r="F13" s="22">
        <v>1134</v>
      </c>
      <c r="G13" s="22">
        <v>1497</v>
      </c>
      <c r="H13" s="22">
        <v>2119</v>
      </c>
      <c r="I13" s="22">
        <v>2975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4:28" x14ac:dyDescent="0.15">
      <c r="D14" s="19" t="s">
        <v>109</v>
      </c>
      <c r="E14" s="22">
        <v>429</v>
      </c>
      <c r="F14" s="22">
        <v>78</v>
      </c>
      <c r="G14" s="22">
        <v>6</v>
      </c>
      <c r="H14" s="22">
        <v>119</v>
      </c>
      <c r="I14" s="22">
        <v>829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4:28" x14ac:dyDescent="0.15">
      <c r="D15" s="19" t="s">
        <v>108</v>
      </c>
      <c r="E15" s="22">
        <v>142</v>
      </c>
      <c r="F15" s="22">
        <v>124</v>
      </c>
      <c r="G15" s="22">
        <v>128</v>
      </c>
      <c r="H15" s="22">
        <v>486</v>
      </c>
      <c r="I15" s="22">
        <v>106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4:28" x14ac:dyDescent="0.15">
      <c r="D16" s="19" t="s">
        <v>107</v>
      </c>
      <c r="E16" s="22">
        <v>861</v>
      </c>
      <c r="F16" s="22">
        <v>846</v>
      </c>
      <c r="G16" s="22">
        <v>1039</v>
      </c>
      <c r="H16" s="22">
        <v>1755</v>
      </c>
      <c r="I16" s="22">
        <v>3367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4:28" x14ac:dyDescent="0.15">
      <c r="D17" s="19" t="s">
        <v>106</v>
      </c>
      <c r="E17" s="22">
        <v>999</v>
      </c>
      <c r="F17" s="22">
        <v>1410</v>
      </c>
      <c r="G17" s="22">
        <v>1193</v>
      </c>
      <c r="H17" s="22">
        <v>2187</v>
      </c>
      <c r="I17" s="22">
        <v>1426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4:28" x14ac:dyDescent="0.15">
      <c r="D18" s="19" t="s">
        <v>105</v>
      </c>
      <c r="E18" s="22">
        <v>2070</v>
      </c>
      <c r="F18" s="22">
        <v>1888</v>
      </c>
      <c r="G18" s="22">
        <v>1759</v>
      </c>
      <c r="H18" s="22">
        <v>4294</v>
      </c>
      <c r="I18" s="22">
        <v>5030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4:28" x14ac:dyDescent="0.15">
      <c r="D19" s="19" t="s">
        <v>104</v>
      </c>
      <c r="E19" s="22">
        <v>275</v>
      </c>
      <c r="F19" s="22">
        <v>399</v>
      </c>
      <c r="G19" s="22">
        <v>741</v>
      </c>
      <c r="H19" s="22">
        <v>1292</v>
      </c>
      <c r="I19" s="22">
        <v>1955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4:28" x14ac:dyDescent="0.15">
      <c r="D20" s="19" t="s">
        <v>103</v>
      </c>
      <c r="E20" s="22">
        <v>1038</v>
      </c>
      <c r="F20" s="22">
        <v>736</v>
      </c>
      <c r="G20" s="22">
        <v>706</v>
      </c>
      <c r="H20" s="22">
        <v>913</v>
      </c>
      <c r="I20" s="22">
        <v>1724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4:28" x14ac:dyDescent="0.15">
      <c r="D21" s="18" t="s">
        <v>102</v>
      </c>
      <c r="E21" s="23">
        <v>4180</v>
      </c>
      <c r="F21" s="23">
        <v>5475</v>
      </c>
      <c r="G21" s="23">
        <v>6842</v>
      </c>
      <c r="H21" s="23">
        <v>11920</v>
      </c>
      <c r="I21" s="23">
        <v>16443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4:28" x14ac:dyDescent="0.15">
      <c r="D22" s="19"/>
      <c r="E22" s="24"/>
      <c r="F22" s="24"/>
      <c r="G22" s="24"/>
      <c r="H22" s="24"/>
      <c r="I22" s="2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4:28" x14ac:dyDescent="0.15">
      <c r="D23" s="19" t="s">
        <v>101</v>
      </c>
      <c r="E23" s="22">
        <v>3785</v>
      </c>
      <c r="F23" s="22">
        <v>3444</v>
      </c>
      <c r="G23" s="22">
        <v>4893</v>
      </c>
      <c r="H23" s="22">
        <v>4589</v>
      </c>
      <c r="I23" s="22">
        <v>6737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4:28" x14ac:dyDescent="0.15">
      <c r="D24" s="19" t="s">
        <v>100</v>
      </c>
      <c r="E24" s="22">
        <v>745</v>
      </c>
      <c r="F24" s="22">
        <v>312</v>
      </c>
      <c r="G24" s="22">
        <v>979</v>
      </c>
      <c r="H24" s="22">
        <v>795</v>
      </c>
      <c r="I24" s="22">
        <v>116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4:28" x14ac:dyDescent="0.15">
      <c r="D25" s="19" t="s">
        <v>99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4:28" x14ac:dyDescent="0.15">
      <c r="D26" s="19" t="s">
        <v>98</v>
      </c>
      <c r="E26" s="22">
        <v>935</v>
      </c>
      <c r="F26" s="22">
        <v>520</v>
      </c>
      <c r="G26" s="22">
        <v>807</v>
      </c>
      <c r="H26" s="22">
        <v>1066</v>
      </c>
      <c r="I26" s="22">
        <v>3023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4:28" x14ac:dyDescent="0.15">
      <c r="D27" s="19" t="s">
        <v>97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4:28" x14ac:dyDescent="0.15">
      <c r="D28" s="19" t="s">
        <v>96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4:28" x14ac:dyDescent="0.15">
      <c r="D29" s="18" t="s">
        <v>95</v>
      </c>
      <c r="E29" s="23">
        <v>3595</v>
      </c>
      <c r="F29" s="23">
        <v>4276</v>
      </c>
      <c r="G29" s="23">
        <v>5065</v>
      </c>
      <c r="H29" s="23">
        <v>6450</v>
      </c>
      <c r="I29" s="23">
        <v>9876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4:28" x14ac:dyDescent="0.15">
      <c r="D30" s="19"/>
      <c r="E30" s="24"/>
      <c r="F30" s="24"/>
      <c r="G30" s="24"/>
      <c r="H30" s="24"/>
      <c r="I30" s="2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4:28" x14ac:dyDescent="0.15">
      <c r="D31" s="19" t="s">
        <v>94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4:28" x14ac:dyDescent="0.15">
      <c r="D32" s="19" t="s">
        <v>93</v>
      </c>
      <c r="E32" s="22">
        <v>3378</v>
      </c>
      <c r="F32" s="22">
        <v>394</v>
      </c>
      <c r="G32" s="22">
        <v>6359</v>
      </c>
      <c r="H32" s="22">
        <v>353</v>
      </c>
      <c r="I32" s="22">
        <v>621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4:28" x14ac:dyDescent="0.15">
      <c r="D33" s="18" t="s">
        <v>92</v>
      </c>
      <c r="E33" s="23">
        <v>3378</v>
      </c>
      <c r="F33" s="23">
        <v>394</v>
      </c>
      <c r="G33" s="23">
        <v>6359</v>
      </c>
      <c r="H33" s="23">
        <v>353</v>
      </c>
      <c r="I33" s="23">
        <v>621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4:28" x14ac:dyDescent="0.15">
      <c r="D34" s="19" t="s">
        <v>91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4:28" x14ac:dyDescent="0.15">
      <c r="D35" s="19" t="s">
        <v>90</v>
      </c>
      <c r="E35" s="22">
        <v>588</v>
      </c>
      <c r="F35" s="22">
        <v>1011</v>
      </c>
      <c r="G35" s="22">
        <v>1933</v>
      </c>
      <c r="H35" s="22">
        <v>4235</v>
      </c>
      <c r="I35" s="22">
        <v>4361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4:28" x14ac:dyDescent="0.15">
      <c r="D36" s="18" t="s">
        <v>89</v>
      </c>
      <c r="E36" s="23">
        <v>588</v>
      </c>
      <c r="F36" s="23">
        <v>1011</v>
      </c>
      <c r="G36" s="23">
        <v>1933</v>
      </c>
      <c r="H36" s="23">
        <v>4235</v>
      </c>
      <c r="I36" s="23">
        <v>4361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4:28" x14ac:dyDescent="0.15">
      <c r="D37" s="19"/>
      <c r="E37" s="24"/>
      <c r="F37" s="24"/>
      <c r="G37" s="24"/>
      <c r="H37" s="24"/>
      <c r="I37" s="2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4:28" x14ac:dyDescent="0.15">
      <c r="D38" s="19" t="s">
        <v>88</v>
      </c>
      <c r="E38" s="22">
        <v>960</v>
      </c>
      <c r="F38" s="22">
        <v>0</v>
      </c>
      <c r="G38" s="22">
        <v>0</v>
      </c>
      <c r="H38" s="22">
        <v>0</v>
      </c>
      <c r="I38" s="22">
        <v>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4:28" x14ac:dyDescent="0.15">
      <c r="D39" s="19"/>
      <c r="E39" s="24"/>
      <c r="F39" s="24"/>
      <c r="G39" s="24"/>
      <c r="H39" s="24"/>
      <c r="I39" s="2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4:28" x14ac:dyDescent="0.15">
      <c r="D40" s="18" t="s">
        <v>87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4:28" x14ac:dyDescent="0.15">
      <c r="D41" s="19"/>
      <c r="E41" s="24"/>
      <c r="F41" s="24"/>
      <c r="G41" s="24"/>
      <c r="H41" s="24"/>
      <c r="I41" s="2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4:28" x14ac:dyDescent="0.15">
      <c r="D42" s="19" t="s">
        <v>86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4:28" x14ac:dyDescent="0.15">
      <c r="D43" s="19" t="s">
        <v>85</v>
      </c>
      <c r="E43" s="22">
        <v>429</v>
      </c>
      <c r="F43" s="22">
        <v>78</v>
      </c>
      <c r="G43" s="22">
        <v>6</v>
      </c>
      <c r="H43" s="22">
        <v>119</v>
      </c>
      <c r="I43" s="22">
        <v>829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4:28" x14ac:dyDescent="0.15">
      <c r="D44" s="18" t="s">
        <v>84</v>
      </c>
      <c r="E44" s="23">
        <v>2259</v>
      </c>
      <c r="F44" s="23">
        <v>539</v>
      </c>
      <c r="G44" s="23">
        <v>4432</v>
      </c>
      <c r="H44" s="23">
        <v>3763</v>
      </c>
      <c r="I44" s="23">
        <v>2911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4:28" x14ac:dyDescent="0.15">
      <c r="D45" s="19"/>
      <c r="E45" s="24"/>
      <c r="F45" s="24"/>
      <c r="G45" s="24"/>
      <c r="H45" s="24"/>
      <c r="I45" s="2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4:28" x14ac:dyDescent="0.15">
      <c r="D46" s="19" t="s">
        <v>83</v>
      </c>
      <c r="E46" s="22">
        <v>29</v>
      </c>
      <c r="F46" s="22">
        <v>86</v>
      </c>
      <c r="G46" s="22">
        <v>310</v>
      </c>
      <c r="H46" s="22">
        <v>374</v>
      </c>
      <c r="I46" s="22">
        <v>212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4:28" x14ac:dyDescent="0.15">
      <c r="D47" s="18" t="s">
        <v>82</v>
      </c>
      <c r="E47" s="26">
        <v>2815</v>
      </c>
      <c r="F47" s="26">
        <v>574</v>
      </c>
      <c r="G47" s="26">
        <v>5899</v>
      </c>
      <c r="H47" s="26">
        <v>1333</v>
      </c>
      <c r="I47" s="26">
        <v>3444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4:28" x14ac:dyDescent="0.15">
      <c r="D48" s="19"/>
      <c r="E48" s="19"/>
      <c r="F48" s="19"/>
      <c r="G48" s="19"/>
      <c r="H48" s="19"/>
      <c r="I48" s="19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4:28" x14ac:dyDescent="0.15">
      <c r="D49" s="19"/>
      <c r="E49" s="19"/>
      <c r="F49" s="19"/>
      <c r="G49" s="19"/>
      <c r="H49" s="19"/>
      <c r="I49" s="19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4:28" ht="72" x14ac:dyDescent="0.15">
      <c r="D50" s="20" t="s">
        <v>3</v>
      </c>
      <c r="E50" s="21"/>
      <c r="F50" s="21"/>
      <c r="G50" s="21"/>
      <c r="H50" s="21"/>
      <c r="I50" s="21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4:28" x14ac:dyDescent="0.1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4:28" x14ac:dyDescent="0.1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4:28" x14ac:dyDescent="0.1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4:28" x14ac:dyDescent="0.1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4:28" x14ac:dyDescent="0.1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4:28" x14ac:dyDescent="0.1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4:28" x14ac:dyDescent="0.1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4:28" x14ac:dyDescent="0.1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4:28" x14ac:dyDescent="0.1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4:28" x14ac:dyDescent="0.1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4:28" x14ac:dyDescent="0.1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4:28" x14ac:dyDescent="0.1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4:28" x14ac:dyDescent="0.1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4:28" x14ac:dyDescent="0.1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4:28" x14ac:dyDescent="0.1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4:28" x14ac:dyDescent="0.1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4:28" x14ac:dyDescent="0.1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4:28" x14ac:dyDescent="0.1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4:28" x14ac:dyDescent="0.1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4:28" x14ac:dyDescent="0.1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  <row r="71" spans="4:28" x14ac:dyDescent="0.1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</row>
    <row r="72" spans="4:28" x14ac:dyDescent="0.1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</row>
    <row r="73" spans="4:28" x14ac:dyDescent="0.1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4:28" x14ac:dyDescent="0.1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4:28" x14ac:dyDescent="0.1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4:28" x14ac:dyDescent="0.1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4:28" x14ac:dyDescent="0.1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4:28" x14ac:dyDescent="0.1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4:28" x14ac:dyDescent="0.1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</row>
    <row r="80" spans="4:28" x14ac:dyDescent="0.1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</row>
    <row r="81" spans="4:28" x14ac:dyDescent="0.1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</row>
    <row r="82" spans="4:28" x14ac:dyDescent="0.1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</row>
    <row r="83" spans="4:28" x14ac:dyDescent="0.1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</row>
    <row r="84" spans="4:28" x14ac:dyDescent="0.1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</row>
    <row r="85" spans="4:28" x14ac:dyDescent="0.1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4:28" x14ac:dyDescent="0.1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</row>
    <row r="87" spans="4:28" x14ac:dyDescent="0.1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</row>
    <row r="88" spans="4:28" x14ac:dyDescent="0.1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</row>
    <row r="89" spans="4:28" x14ac:dyDescent="0.1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</row>
    <row r="90" spans="4:28" x14ac:dyDescent="0.1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</row>
    <row r="91" spans="4:28" x14ac:dyDescent="0.1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</row>
    <row r="92" spans="4:28" x14ac:dyDescent="0.1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</row>
    <row r="93" spans="4:28" x14ac:dyDescent="0.1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</row>
    <row r="94" spans="4:28" x14ac:dyDescent="0.1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</row>
    <row r="95" spans="4:28" x14ac:dyDescent="0.1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</row>
    <row r="96" spans="4:28" x14ac:dyDescent="0.1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</row>
    <row r="97" spans="4:28" x14ac:dyDescent="0.1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</row>
    <row r="98" spans="4:28" x14ac:dyDescent="0.1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</row>
    <row r="99" spans="4:28" x14ac:dyDescent="0.1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</row>
    <row r="100" spans="4:28" x14ac:dyDescent="0.1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</row>
    <row r="101" spans="4:28" x14ac:dyDescent="0.1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</row>
    <row r="102" spans="4:28" x14ac:dyDescent="0.1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</row>
    <row r="103" spans="4:28" x14ac:dyDescent="0.1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4" spans="4:28" x14ac:dyDescent="0.1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</row>
    <row r="105" spans="4:28" x14ac:dyDescent="0.1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</row>
    <row r="106" spans="4:28" x14ac:dyDescent="0.1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</row>
    <row r="107" spans="4:28" x14ac:dyDescent="0.1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</row>
    <row r="108" spans="4:28" x14ac:dyDescent="0.1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</row>
    <row r="109" spans="4:28" x14ac:dyDescent="0.1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</row>
    <row r="110" spans="4:28" x14ac:dyDescent="0.1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</row>
    <row r="111" spans="4:28" x14ac:dyDescent="0.1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</row>
    <row r="112" spans="4:28" x14ac:dyDescent="0.1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4:28" x14ac:dyDescent="0.1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</row>
    <row r="114" spans="4:28" x14ac:dyDescent="0.1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4:28" x14ac:dyDescent="0.1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</row>
    <row r="116" spans="4:28" x14ac:dyDescent="0.1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4:28" x14ac:dyDescent="0.1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4:28" x14ac:dyDescent="0.1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4:28" x14ac:dyDescent="0.1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</row>
    <row r="120" spans="4:28" x14ac:dyDescent="0.1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</row>
    <row r="121" spans="4:28" x14ac:dyDescent="0.1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</row>
    <row r="122" spans="4:28" x14ac:dyDescent="0.1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</row>
    <row r="123" spans="4:28" x14ac:dyDescent="0.1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4:28" x14ac:dyDescent="0.1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</row>
    <row r="125" spans="4:28" x14ac:dyDescent="0.1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</row>
    <row r="126" spans="4:28" x14ac:dyDescent="0.1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</row>
    <row r="127" spans="4:28" x14ac:dyDescent="0.1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</row>
    <row r="128" spans="4:28" x14ac:dyDescent="0.1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</row>
    <row r="129" spans="4:28" x14ac:dyDescent="0.1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</row>
    <row r="130" spans="4:28" x14ac:dyDescent="0.1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</row>
    <row r="131" spans="4:28" x14ac:dyDescent="0.1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</row>
    <row r="132" spans="4:28" x14ac:dyDescent="0.1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4:28" x14ac:dyDescent="0.1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</row>
    <row r="134" spans="4:28" x14ac:dyDescent="0.1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</row>
    <row r="135" spans="4:28" x14ac:dyDescent="0.1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</row>
    <row r="136" spans="4:28" x14ac:dyDescent="0.1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</row>
    <row r="137" spans="4:28" x14ac:dyDescent="0.1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</row>
    <row r="138" spans="4:28" x14ac:dyDescent="0.1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</row>
    <row r="139" spans="4:28" x14ac:dyDescent="0.1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</row>
    <row r="140" spans="4:28" x14ac:dyDescent="0.1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</row>
    <row r="141" spans="4:28" x14ac:dyDescent="0.1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</row>
    <row r="142" spans="4:28" x14ac:dyDescent="0.1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</row>
    <row r="143" spans="4:28" x14ac:dyDescent="0.1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</row>
    <row r="144" spans="4:28" x14ac:dyDescent="0.1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4:28" x14ac:dyDescent="0.1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</row>
    <row r="146" spans="4:28" x14ac:dyDescent="0.1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4:28" x14ac:dyDescent="0.1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4:28" x14ac:dyDescent="0.1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4:28" x14ac:dyDescent="0.1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4:28" x14ac:dyDescent="0.1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4:28" x14ac:dyDescent="0.1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4:28" x14ac:dyDescent="0.1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4:28" x14ac:dyDescent="0.1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4:28" x14ac:dyDescent="0.1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4:28" x14ac:dyDescent="0.1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4:28" x14ac:dyDescent="0.1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4:28" x14ac:dyDescent="0.1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4:28" x14ac:dyDescent="0.1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4:28" x14ac:dyDescent="0.1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4:28" x14ac:dyDescent="0.1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4:28" x14ac:dyDescent="0.1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4:28" x14ac:dyDescent="0.1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4:28" x14ac:dyDescent="0.1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4:28" x14ac:dyDescent="0.1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4:28" x14ac:dyDescent="0.1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4:28" x14ac:dyDescent="0.1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4:28" x14ac:dyDescent="0.1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4:28" x14ac:dyDescent="0.1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4:28" x14ac:dyDescent="0.1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</row>
    <row r="170" spans="4:28" x14ac:dyDescent="0.1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</row>
    <row r="171" spans="4:28" x14ac:dyDescent="0.1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</row>
    <row r="172" spans="4:28" x14ac:dyDescent="0.1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</row>
    <row r="173" spans="4:28" x14ac:dyDescent="0.1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</row>
    <row r="174" spans="4:28" x14ac:dyDescent="0.1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</row>
    <row r="175" spans="4:28" x14ac:dyDescent="0.1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</row>
    <row r="176" spans="4:28" x14ac:dyDescent="0.1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</row>
    <row r="177" spans="4:28" x14ac:dyDescent="0.1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</row>
    <row r="178" spans="4:28" x14ac:dyDescent="0.1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</row>
    <row r="179" spans="4:28" x14ac:dyDescent="0.1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</row>
    <row r="180" spans="4:28" x14ac:dyDescent="0.1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</row>
    <row r="181" spans="4:28" x14ac:dyDescent="0.1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</row>
    <row r="182" spans="4:28" x14ac:dyDescent="0.1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</row>
    <row r="183" spans="4:28" x14ac:dyDescent="0.1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</row>
    <row r="184" spans="4:28" x14ac:dyDescent="0.1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</row>
    <row r="185" spans="4:28" x14ac:dyDescent="0.1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</row>
    <row r="186" spans="4:28" x14ac:dyDescent="0.1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</row>
    <row r="187" spans="4:28" x14ac:dyDescent="0.1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</row>
    <row r="188" spans="4:28" x14ac:dyDescent="0.1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</row>
    <row r="189" spans="4:28" x14ac:dyDescent="0.1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</row>
    <row r="190" spans="4:28" x14ac:dyDescent="0.1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</row>
    <row r="191" spans="4:28" x14ac:dyDescent="0.1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</row>
    <row r="192" spans="4:28" x14ac:dyDescent="0.1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</row>
    <row r="193" spans="4:28" x14ac:dyDescent="0.1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</row>
    <row r="194" spans="4:28" x14ac:dyDescent="0.1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</row>
    <row r="195" spans="4:28" x14ac:dyDescent="0.1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</row>
    <row r="196" spans="4:28" x14ac:dyDescent="0.1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</row>
    <row r="197" spans="4:28" x14ac:dyDescent="0.1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 spans="4:28" x14ac:dyDescent="0.1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</row>
    <row r="199" spans="4:28" x14ac:dyDescent="0.1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</row>
    <row r="200" spans="4:28" x14ac:dyDescent="0.1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</row>
    <row r="201" spans="4:28" x14ac:dyDescent="0.1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</row>
    <row r="202" spans="4:28" x14ac:dyDescent="0.1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</row>
    <row r="203" spans="4:28" x14ac:dyDescent="0.1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</row>
    <row r="204" spans="4:28" x14ac:dyDescent="0.1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</row>
    <row r="205" spans="4:28" x14ac:dyDescent="0.1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</row>
    <row r="206" spans="4:28" x14ac:dyDescent="0.1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</row>
    <row r="207" spans="4:28" x14ac:dyDescent="0.1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</row>
    <row r="208" spans="4:28" x14ac:dyDescent="0.1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</row>
    <row r="209" spans="4:28" x14ac:dyDescent="0.1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</row>
    <row r="210" spans="4:28" x14ac:dyDescent="0.1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</row>
    <row r="211" spans="4:28" x14ac:dyDescent="0.1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</row>
    <row r="212" spans="4:28" x14ac:dyDescent="0.1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</row>
    <row r="213" spans="4:28" x14ac:dyDescent="0.1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</row>
    <row r="214" spans="4:28" x14ac:dyDescent="0.1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 spans="4:28" x14ac:dyDescent="0.1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4:28" x14ac:dyDescent="0.1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4:28" x14ac:dyDescent="0.1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 spans="4:28" x14ac:dyDescent="0.1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 spans="4:28" x14ac:dyDescent="0.1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 spans="4:28" x14ac:dyDescent="0.1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</row>
    <row r="221" spans="4:28" x14ac:dyDescent="0.1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</row>
    <row r="222" spans="4:28" x14ac:dyDescent="0.1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</row>
    <row r="223" spans="4:28" x14ac:dyDescent="0.1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</row>
    <row r="224" spans="4:28" x14ac:dyDescent="0.1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</row>
    <row r="225" spans="4:28" x14ac:dyDescent="0.1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</row>
    <row r="226" spans="4:28" x14ac:dyDescent="0.1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</row>
    <row r="227" spans="4:28" x14ac:dyDescent="0.1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</row>
    <row r="228" spans="4:28" x14ac:dyDescent="0.1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</row>
    <row r="229" spans="4:28" x14ac:dyDescent="0.1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</row>
    <row r="230" spans="4:28" x14ac:dyDescent="0.1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 spans="4:28" x14ac:dyDescent="0.1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</row>
    <row r="232" spans="4:28" x14ac:dyDescent="0.1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</row>
    <row r="233" spans="4:28" x14ac:dyDescent="0.1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</row>
    <row r="234" spans="4:28" x14ac:dyDescent="0.1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</row>
  </sheetData>
  <pageMargins left="0.2" right="0.2" top="0.5" bottom="0.5" header="0.5" footer="0.5"/>
  <pageSetup fitToWidth="0" fitToHeight="0" orientation="landscape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"/>
  <sheetViews>
    <sheetView topLeftCell="A1048576" workbookViewId="0"/>
  </sheetViews>
  <sheetFormatPr baseColWidth="10" defaultColWidth="8.83203125" defaultRowHeight="15" zeroHeight="1" x14ac:dyDescent="0.2"/>
  <sheetData>
    <row r="1" hidden="1" x14ac:dyDescent="0.2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T264"/>
  <sheetViews>
    <sheetView showGridLines="0" zoomScaleNormal="100" workbookViewId="0">
      <selection activeCell="J11" sqref="J11"/>
    </sheetView>
  </sheetViews>
  <sheetFormatPr baseColWidth="10" defaultColWidth="8.83203125" defaultRowHeight="15" x14ac:dyDescent="0.2"/>
  <cols>
    <col min="1" max="3" width="1.6640625" customWidth="1"/>
    <col min="4" max="4" width="45.83203125" customWidth="1"/>
    <col min="5" max="17" width="14.83203125" customWidth="1"/>
    <col min="18" max="18" width="1.6640625" style="193" customWidth="1"/>
  </cols>
  <sheetData>
    <row r="1" spans="1:18" x14ac:dyDescent="0.2">
      <c r="A1" s="14"/>
      <c r="B1" s="14"/>
      <c r="C1" s="14"/>
      <c r="D1" s="15"/>
      <c r="E1" s="15"/>
      <c r="F1" s="15"/>
      <c r="G1" s="15"/>
      <c r="H1" s="15"/>
      <c r="I1" s="15"/>
    </row>
    <row r="2" spans="1:18" ht="17" x14ac:dyDescent="0.2">
      <c r="A2" s="14"/>
      <c r="B2" s="14"/>
      <c r="C2" s="14"/>
      <c r="D2" s="16" t="s">
        <v>137</v>
      </c>
      <c r="E2" s="15"/>
      <c r="F2" s="15"/>
      <c r="G2" s="15"/>
      <c r="H2" s="15"/>
      <c r="I2" s="15"/>
    </row>
    <row r="3" spans="1:18" x14ac:dyDescent="0.2">
      <c r="A3" s="14"/>
      <c r="B3" s="14"/>
      <c r="C3" s="14"/>
      <c r="D3" s="108" t="s">
        <v>198</v>
      </c>
      <c r="E3" s="15"/>
      <c r="F3" s="15"/>
      <c r="G3" s="15"/>
      <c r="H3" s="15"/>
      <c r="I3" s="15"/>
    </row>
    <row r="4" spans="1:18" x14ac:dyDescent="0.2">
      <c r="A4" s="14"/>
      <c r="B4" s="14"/>
      <c r="C4" s="14"/>
      <c r="D4" s="17" t="s">
        <v>256</v>
      </c>
      <c r="E4" s="17">
        <v>2012</v>
      </c>
      <c r="F4" s="17">
        <v>2013</v>
      </c>
      <c r="G4" s="17">
        <v>2014</v>
      </c>
      <c r="H4" s="17">
        <v>2015</v>
      </c>
      <c r="I4" s="17">
        <v>2016</v>
      </c>
      <c r="J4" s="65"/>
      <c r="K4" s="65"/>
      <c r="L4" s="65"/>
      <c r="M4" s="65"/>
      <c r="N4" s="65"/>
      <c r="O4" s="65"/>
      <c r="P4" s="65"/>
      <c r="Q4" s="65"/>
      <c r="R4" s="195"/>
    </row>
    <row r="5" spans="1:18" s="12" customFormat="1" ht="3" customHeight="1" x14ac:dyDescent="0.2">
      <c r="A5" s="64"/>
      <c r="B5" s="64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195"/>
    </row>
    <row r="6" spans="1:18" ht="12.75" customHeight="1" x14ac:dyDescent="0.2">
      <c r="D6" s="19" t="s">
        <v>154</v>
      </c>
      <c r="E6" s="36"/>
      <c r="F6" s="36"/>
      <c r="G6" s="36"/>
      <c r="H6" s="36"/>
      <c r="I6" s="36"/>
    </row>
    <row r="7" spans="1:18" ht="12.75" customHeight="1" x14ac:dyDescent="0.2">
      <c r="D7" s="19" t="s">
        <v>156</v>
      </c>
      <c r="E7" s="48"/>
      <c r="F7" s="48"/>
      <c r="G7" s="48"/>
      <c r="H7" s="48"/>
      <c r="I7" s="48"/>
    </row>
    <row r="8" spans="1:18" ht="12.75" customHeight="1" x14ac:dyDescent="0.2">
      <c r="D8" s="19" t="s">
        <v>158</v>
      </c>
      <c r="E8" s="66"/>
      <c r="F8" s="66"/>
      <c r="G8" s="66"/>
      <c r="H8" s="66"/>
      <c r="I8" s="66"/>
    </row>
    <row r="9" spans="1:18" ht="12.75" customHeight="1" x14ac:dyDescent="0.2"/>
    <row r="10" spans="1:18" ht="12.75" customHeight="1" x14ac:dyDescent="0.2">
      <c r="A10" s="14"/>
      <c r="B10" s="14"/>
      <c r="C10" s="14"/>
      <c r="D10" s="19" t="s">
        <v>155</v>
      </c>
      <c r="E10" s="36"/>
      <c r="F10" s="36"/>
      <c r="G10" s="36"/>
      <c r="H10" s="36"/>
      <c r="I10" s="36"/>
    </row>
    <row r="11" spans="1:18" ht="12.75" customHeight="1" x14ac:dyDescent="0.2">
      <c r="A11" s="14"/>
      <c r="B11" s="14"/>
      <c r="C11" s="14"/>
      <c r="D11" s="19" t="s">
        <v>331</v>
      </c>
      <c r="E11" s="48"/>
      <c r="F11" s="48"/>
      <c r="G11" s="48"/>
      <c r="H11" s="48"/>
      <c r="I11" s="48"/>
    </row>
    <row r="12" spans="1:18" ht="12.75" customHeight="1" x14ac:dyDescent="0.2">
      <c r="A12" s="14"/>
      <c r="B12" s="14"/>
      <c r="C12" s="14"/>
      <c r="D12" s="19" t="s">
        <v>157</v>
      </c>
      <c r="E12" s="67"/>
      <c r="F12" s="67"/>
      <c r="G12" s="67"/>
      <c r="H12" s="67"/>
      <c r="I12" s="67"/>
    </row>
    <row r="13" spans="1:18" ht="3" customHeight="1" x14ac:dyDescent="0.2">
      <c r="A13" s="14"/>
      <c r="B13" s="14"/>
      <c r="C13" s="14"/>
      <c r="D13" s="15"/>
      <c r="E13" s="15"/>
      <c r="F13" s="15"/>
      <c r="G13" s="15"/>
      <c r="H13" s="15"/>
      <c r="I13" s="15"/>
    </row>
    <row r="14" spans="1:18" ht="12.75" customHeight="1" x14ac:dyDescent="0.2">
      <c r="A14" s="14"/>
      <c r="B14" s="14"/>
      <c r="C14" s="14"/>
      <c r="D14" s="15" t="s">
        <v>159</v>
      </c>
      <c r="E14" s="67"/>
      <c r="F14" s="67"/>
      <c r="G14" s="67"/>
      <c r="H14" s="67"/>
      <c r="I14" s="67"/>
    </row>
    <row r="15" spans="1:18" ht="12.75" customHeight="1" x14ac:dyDescent="0.2">
      <c r="A15" s="14"/>
      <c r="B15" s="14"/>
      <c r="C15" s="14"/>
      <c r="D15" s="15" t="s">
        <v>160</v>
      </c>
      <c r="E15" s="15"/>
      <c r="F15" s="67"/>
      <c r="G15" s="67"/>
      <c r="H15" s="67"/>
      <c r="I15" s="67"/>
    </row>
    <row r="16" spans="1:18" ht="12.75" customHeight="1" x14ac:dyDescent="0.2">
      <c r="A16" s="14"/>
      <c r="B16" s="14"/>
      <c r="C16" s="14"/>
      <c r="D16" s="15"/>
      <c r="E16" s="15"/>
      <c r="F16" s="67"/>
      <c r="G16" s="67"/>
      <c r="H16" s="67"/>
      <c r="I16" s="67"/>
    </row>
    <row r="17" spans="1:20" x14ac:dyDescent="0.2">
      <c r="A17" s="14"/>
      <c r="B17" s="14"/>
      <c r="C17" s="14"/>
      <c r="D17" s="17" t="s">
        <v>162</v>
      </c>
      <c r="E17" s="17"/>
      <c r="F17" s="17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195"/>
      <c r="S17" s="12"/>
      <c r="T17" s="12"/>
    </row>
    <row r="18" spans="1:20" ht="12.75" customHeight="1" x14ac:dyDescent="0.2">
      <c r="A18" s="14"/>
      <c r="B18" s="14"/>
      <c r="C18" s="14"/>
      <c r="D18" s="69" t="s">
        <v>164</v>
      </c>
      <c r="E18" s="15"/>
      <c r="F18" s="67"/>
      <c r="G18" s="67"/>
      <c r="H18" s="67"/>
      <c r="I18" s="67"/>
    </row>
    <row r="19" spans="1:20" ht="12.75" customHeight="1" x14ac:dyDescent="0.2">
      <c r="A19" s="14"/>
      <c r="B19" s="14"/>
      <c r="C19" s="14"/>
      <c r="D19" s="15" t="s">
        <v>165</v>
      </c>
      <c r="E19" s="70"/>
      <c r="F19" s="67"/>
      <c r="G19" s="67"/>
      <c r="H19" s="67"/>
      <c r="I19" s="67"/>
    </row>
    <row r="20" spans="1:20" ht="12.75" customHeight="1" x14ac:dyDescent="0.2">
      <c r="A20" s="14"/>
      <c r="B20" s="14"/>
      <c r="C20" s="14"/>
      <c r="D20" s="15" t="s">
        <v>166</v>
      </c>
      <c r="E20" s="71"/>
      <c r="F20" s="67"/>
      <c r="G20" s="67"/>
      <c r="H20" s="67"/>
      <c r="I20" s="67"/>
    </row>
    <row r="21" spans="1:20" ht="12.75" customHeight="1" x14ac:dyDescent="0.2">
      <c r="A21" s="14"/>
      <c r="B21" s="14"/>
      <c r="C21" s="14"/>
      <c r="D21" s="15" t="s">
        <v>167</v>
      </c>
      <c r="E21" s="70"/>
      <c r="F21" s="67"/>
      <c r="G21" s="67"/>
      <c r="H21" s="67"/>
      <c r="I21" s="67"/>
    </row>
    <row r="22" spans="1:20" ht="12.75" customHeight="1" x14ac:dyDescent="0.2">
      <c r="A22" s="14"/>
      <c r="B22" s="14"/>
      <c r="C22" s="14"/>
      <c r="D22" s="15" t="s">
        <v>163</v>
      </c>
      <c r="E22" s="72"/>
      <c r="F22" s="67"/>
      <c r="G22" s="67"/>
      <c r="H22" s="67"/>
      <c r="I22" s="67"/>
    </row>
    <row r="23" spans="1:20" ht="12.75" customHeight="1" x14ac:dyDescent="0.2">
      <c r="A23" s="14"/>
      <c r="B23" s="14"/>
      <c r="C23" s="14"/>
      <c r="D23" s="15"/>
      <c r="E23" s="15"/>
      <c r="F23" s="67"/>
      <c r="G23" s="67"/>
      <c r="H23" s="67"/>
      <c r="I23" s="67"/>
    </row>
    <row r="24" spans="1:20" ht="12.75" customHeight="1" x14ac:dyDescent="0.2">
      <c r="A24" s="14"/>
      <c r="B24" s="14"/>
      <c r="C24" s="14"/>
      <c r="D24" s="69" t="s">
        <v>168</v>
      </c>
      <c r="E24" s="15"/>
      <c r="F24" s="67"/>
      <c r="G24" s="67"/>
      <c r="H24" s="67"/>
      <c r="I24" s="67"/>
    </row>
    <row r="25" spans="1:20" ht="12.75" customHeight="1" x14ac:dyDescent="0.2">
      <c r="A25" s="14"/>
      <c r="B25" s="14"/>
      <c r="C25" s="14"/>
      <c r="D25" s="15" t="s">
        <v>168</v>
      </c>
      <c r="E25" s="70"/>
      <c r="F25" s="242"/>
      <c r="G25" s="244"/>
      <c r="H25" s="244"/>
      <c r="I25" s="67"/>
    </row>
    <row r="26" spans="1:20" ht="12.75" customHeight="1" x14ac:dyDescent="0.2">
      <c r="A26" s="14"/>
      <c r="B26" s="14"/>
      <c r="C26" s="14"/>
      <c r="D26" s="15" t="s">
        <v>169</v>
      </c>
      <c r="E26" s="270"/>
      <c r="F26" s="243"/>
      <c r="G26" s="245"/>
      <c r="H26" s="245"/>
      <c r="I26" s="67"/>
    </row>
    <row r="27" spans="1:20" ht="12.75" customHeight="1" x14ac:dyDescent="0.2">
      <c r="A27" s="14"/>
      <c r="B27" s="14"/>
      <c r="C27" s="14"/>
      <c r="D27" s="15" t="s">
        <v>170</v>
      </c>
      <c r="E27" s="72"/>
      <c r="F27" s="67"/>
      <c r="G27" s="67"/>
      <c r="H27" s="67"/>
      <c r="I27" s="67"/>
    </row>
    <row r="28" spans="1:20" ht="12.75" customHeight="1" x14ac:dyDescent="0.2">
      <c r="A28" s="14"/>
      <c r="B28" s="14"/>
      <c r="C28" s="14"/>
      <c r="D28" s="15"/>
      <c r="E28" s="15"/>
      <c r="F28" s="67"/>
      <c r="G28" s="67"/>
      <c r="H28" s="67"/>
      <c r="I28" s="67"/>
    </row>
    <row r="29" spans="1:20" ht="12.75" customHeight="1" x14ac:dyDescent="0.2">
      <c r="A29" s="14"/>
      <c r="B29" s="14"/>
      <c r="C29" s="14"/>
      <c r="D29" s="75" t="s">
        <v>173</v>
      </c>
      <c r="E29" s="15"/>
      <c r="F29" s="67"/>
      <c r="G29" s="67"/>
      <c r="H29" s="67"/>
      <c r="I29" s="67"/>
    </row>
    <row r="30" spans="1:20" ht="12.75" customHeight="1" x14ac:dyDescent="0.2">
      <c r="A30" s="14"/>
      <c r="B30" s="14"/>
      <c r="C30" s="14"/>
      <c r="D30" s="74" t="s">
        <v>273</v>
      </c>
      <c r="E30" s="77"/>
      <c r="F30" s="67"/>
      <c r="G30" s="67"/>
      <c r="H30" s="67"/>
      <c r="I30" s="67"/>
    </row>
    <row r="31" spans="1:20" ht="12.75" customHeight="1" x14ac:dyDescent="0.2">
      <c r="A31" s="14"/>
      <c r="B31" s="14"/>
      <c r="C31" s="14"/>
      <c r="D31" s="74" t="s">
        <v>174</v>
      </c>
      <c r="E31" s="76"/>
      <c r="F31" s="67"/>
      <c r="G31" s="67"/>
      <c r="H31" s="67"/>
      <c r="I31" s="67"/>
    </row>
    <row r="32" spans="1:20" ht="12.75" customHeight="1" x14ac:dyDescent="0.2">
      <c r="A32" s="14"/>
      <c r="B32" s="14"/>
      <c r="C32" s="14"/>
      <c r="D32" s="74" t="s">
        <v>178</v>
      </c>
      <c r="E32" s="67"/>
      <c r="F32" s="67"/>
      <c r="G32" s="67"/>
      <c r="H32" s="67"/>
      <c r="I32" s="67"/>
    </row>
    <row r="33" spans="1:18" ht="12.75" customHeight="1" x14ac:dyDescent="0.2">
      <c r="A33" s="14"/>
      <c r="B33" s="14"/>
      <c r="C33" s="14"/>
      <c r="D33" s="74"/>
      <c r="E33" s="15"/>
      <c r="F33" s="67"/>
      <c r="G33" s="67"/>
      <c r="H33" s="67"/>
      <c r="I33" s="67"/>
    </row>
    <row r="34" spans="1:18" ht="12.75" customHeight="1" x14ac:dyDescent="0.2">
      <c r="A34" s="14"/>
      <c r="B34" s="14"/>
      <c r="C34" s="14"/>
      <c r="D34" s="74" t="s">
        <v>176</v>
      </c>
      <c r="E34" s="78"/>
      <c r="F34" s="67"/>
      <c r="G34" s="67"/>
      <c r="H34" s="67"/>
      <c r="I34" s="67"/>
    </row>
    <row r="35" spans="1:18" ht="12.75" customHeight="1" x14ac:dyDescent="0.2">
      <c r="A35" s="14"/>
      <c r="B35" s="14"/>
      <c r="C35" s="14"/>
      <c r="D35" s="74" t="s">
        <v>177</v>
      </c>
      <c r="E35" s="78"/>
      <c r="F35" s="67"/>
      <c r="G35" s="67"/>
      <c r="H35" s="67"/>
      <c r="I35" s="67"/>
    </row>
    <row r="36" spans="1:18" ht="12.75" customHeight="1" x14ac:dyDescent="0.2">
      <c r="A36" s="14"/>
      <c r="B36" s="14"/>
      <c r="C36" s="14"/>
      <c r="D36" s="246" t="s">
        <v>179</v>
      </c>
      <c r="E36" s="239"/>
      <c r="F36" s="67"/>
      <c r="G36" s="67"/>
      <c r="H36" s="67"/>
      <c r="I36" s="67"/>
    </row>
    <row r="37" spans="1:18" ht="12.75" customHeight="1" x14ac:dyDescent="0.2">
      <c r="A37" s="14"/>
      <c r="B37" s="14"/>
      <c r="C37" s="14"/>
      <c r="D37" s="74"/>
      <c r="E37" s="15"/>
      <c r="F37" s="67"/>
      <c r="G37" s="67"/>
      <c r="H37" s="67"/>
      <c r="I37" s="67"/>
    </row>
    <row r="38" spans="1:18" ht="12.75" customHeight="1" x14ac:dyDescent="0.2">
      <c r="A38" s="14"/>
      <c r="B38" s="14"/>
      <c r="C38" s="14"/>
      <c r="D38" s="15" t="s">
        <v>163</v>
      </c>
      <c r="E38" s="170"/>
      <c r="F38" s="67"/>
      <c r="G38" s="67"/>
      <c r="H38" s="67"/>
      <c r="I38" s="67"/>
    </row>
    <row r="39" spans="1:18" ht="12.75" customHeight="1" x14ac:dyDescent="0.2">
      <c r="A39" s="14"/>
      <c r="B39" s="14"/>
      <c r="C39" s="14"/>
      <c r="D39" s="73" t="s">
        <v>171</v>
      </c>
      <c r="E39" s="79"/>
      <c r="F39" s="67"/>
      <c r="G39" s="67"/>
      <c r="H39" s="67"/>
      <c r="I39" s="67"/>
    </row>
    <row r="40" spans="1:18" ht="12.75" customHeight="1" x14ac:dyDescent="0.2">
      <c r="A40" s="14"/>
      <c r="B40" s="14"/>
      <c r="C40" s="14"/>
      <c r="D40" s="15" t="s">
        <v>168</v>
      </c>
      <c r="E40" s="170"/>
      <c r="F40" s="67"/>
      <c r="G40" s="67"/>
      <c r="H40" s="67"/>
      <c r="I40" s="67"/>
    </row>
    <row r="41" spans="1:18" ht="12.75" customHeight="1" x14ac:dyDescent="0.2">
      <c r="A41" s="14"/>
      <c r="B41" s="14"/>
      <c r="C41" s="14"/>
      <c r="D41" s="73" t="s">
        <v>172</v>
      </c>
      <c r="E41" s="79"/>
      <c r="F41" s="67"/>
      <c r="G41" s="67"/>
      <c r="H41" s="67"/>
      <c r="I41" s="67"/>
    </row>
    <row r="42" spans="1:18" ht="12.75" customHeight="1" x14ac:dyDescent="0.2">
      <c r="A42" s="14"/>
      <c r="B42" s="14"/>
      <c r="C42" s="14"/>
      <c r="D42" s="55" t="s">
        <v>162</v>
      </c>
      <c r="E42" s="80"/>
      <c r="F42" s="67"/>
      <c r="G42" s="67"/>
      <c r="H42" s="67"/>
      <c r="I42" s="67"/>
    </row>
    <row r="43" spans="1:18" s="86" customFormat="1" ht="12.75" customHeight="1" x14ac:dyDescent="0.2">
      <c r="A43" s="64"/>
      <c r="B43" s="64"/>
      <c r="C43" s="64"/>
      <c r="D43" s="83"/>
      <c r="E43" s="84"/>
      <c r="F43" s="85"/>
      <c r="G43" s="85"/>
      <c r="H43" s="85"/>
      <c r="I43" s="85"/>
      <c r="R43" s="196"/>
    </row>
    <row r="44" spans="1:18" s="86" customFormat="1" ht="12.75" customHeight="1" x14ac:dyDescent="0.2">
      <c r="A44" s="64"/>
      <c r="B44" s="64"/>
      <c r="C44" s="64"/>
      <c r="D44" s="83"/>
      <c r="E44" s="84"/>
      <c r="F44" s="85"/>
      <c r="G44" s="85"/>
      <c r="H44" s="85"/>
      <c r="I44" s="85"/>
      <c r="R44" s="196"/>
    </row>
    <row r="45" spans="1:18" s="86" customFormat="1" ht="12.75" customHeight="1" x14ac:dyDescent="0.2">
      <c r="A45" s="64"/>
      <c r="B45" s="64"/>
      <c r="C45" s="64"/>
      <c r="D45" s="88" t="s">
        <v>181</v>
      </c>
      <c r="E45" s="91"/>
      <c r="F45" s="85"/>
      <c r="G45" s="85"/>
      <c r="H45" s="85"/>
      <c r="I45" s="85"/>
      <c r="R45" s="196"/>
    </row>
    <row r="46" spans="1:18" s="86" customFormat="1" ht="12.75" customHeight="1" x14ac:dyDescent="0.2">
      <c r="A46" s="64"/>
      <c r="B46" s="64"/>
      <c r="C46" s="64"/>
      <c r="D46" s="89" t="s">
        <v>182</v>
      </c>
      <c r="E46" s="90"/>
      <c r="F46" s="85"/>
      <c r="G46" s="85"/>
      <c r="H46" s="85"/>
      <c r="I46" s="85"/>
      <c r="R46" s="196"/>
    </row>
    <row r="47" spans="1:18" s="86" customFormat="1" ht="12.75" customHeight="1" x14ac:dyDescent="0.2">
      <c r="A47" s="64"/>
      <c r="B47" s="64"/>
      <c r="C47" s="64"/>
      <c r="D47" s="89" t="s">
        <v>183</v>
      </c>
      <c r="E47" s="92"/>
      <c r="F47" s="85"/>
      <c r="G47" s="85"/>
      <c r="H47" s="85"/>
      <c r="I47" s="85"/>
      <c r="R47" s="196"/>
    </row>
    <row r="48" spans="1:18" s="86" customFormat="1" ht="12.75" customHeight="1" x14ac:dyDescent="0.2">
      <c r="A48" s="64"/>
      <c r="B48" s="64"/>
      <c r="C48" s="64"/>
      <c r="D48" s="100" t="s">
        <v>162</v>
      </c>
      <c r="E48" s="171"/>
      <c r="F48" s="85"/>
      <c r="G48" s="85"/>
      <c r="H48" s="85"/>
      <c r="I48" s="85"/>
      <c r="R48" s="196"/>
    </row>
    <row r="49" spans="1:18" x14ac:dyDescent="0.2">
      <c r="A49" s="14"/>
      <c r="B49" s="14"/>
      <c r="C49" s="14"/>
      <c r="D49" s="17" t="s">
        <v>116</v>
      </c>
      <c r="E49" s="17">
        <v>2012</v>
      </c>
      <c r="F49" s="17">
        <v>2013</v>
      </c>
      <c r="G49" s="17">
        <v>2014</v>
      </c>
      <c r="H49" s="17">
        <v>2015</v>
      </c>
      <c r="I49" s="17">
        <v>2016</v>
      </c>
      <c r="J49" s="17">
        <f>+I49+1</f>
        <v>2017</v>
      </c>
      <c r="K49" s="17">
        <f t="shared" ref="K49:M49" si="0">+J49+1</f>
        <v>2018</v>
      </c>
      <c r="L49" s="17">
        <f t="shared" si="0"/>
        <v>2019</v>
      </c>
      <c r="M49" s="17">
        <f t="shared" si="0"/>
        <v>2020</v>
      </c>
      <c r="N49" s="17">
        <f>+M49+1</f>
        <v>2021</v>
      </c>
      <c r="O49" s="17">
        <f t="shared" ref="O49:Q49" si="1">+N49+1</f>
        <v>2022</v>
      </c>
      <c r="P49" s="17">
        <f t="shared" si="1"/>
        <v>2023</v>
      </c>
      <c r="Q49" s="17">
        <f t="shared" si="1"/>
        <v>2024</v>
      </c>
      <c r="R49" s="194"/>
    </row>
    <row r="50" spans="1:18" ht="12.75" customHeight="1" x14ac:dyDescent="0.2">
      <c r="D50" s="18" t="s">
        <v>139</v>
      </c>
      <c r="E50" s="37"/>
      <c r="F50" s="37"/>
      <c r="G50" s="37"/>
      <c r="H50" s="37"/>
      <c r="I50" s="37"/>
      <c r="J50" s="33"/>
      <c r="K50" s="33"/>
      <c r="L50" s="33"/>
      <c r="M50" s="33"/>
      <c r="N50" s="33"/>
      <c r="O50" s="33"/>
      <c r="P50" s="33"/>
      <c r="Q50" s="33"/>
      <c r="R50" s="33"/>
    </row>
    <row r="51" spans="1:18" ht="12.75" customHeight="1" x14ac:dyDescent="0.2">
      <c r="D51" s="45" t="s">
        <v>138</v>
      </c>
      <c r="E51" s="24"/>
      <c r="F51" s="54"/>
      <c r="G51" s="54"/>
      <c r="H51" s="54"/>
      <c r="I51" s="54"/>
      <c r="J51" s="175"/>
      <c r="K51" s="175"/>
      <c r="L51" s="175"/>
      <c r="M51" s="175"/>
      <c r="N51" s="175"/>
      <c r="O51" s="175"/>
      <c r="P51" s="175"/>
      <c r="Q51" s="175"/>
      <c r="R51" s="197"/>
    </row>
    <row r="52" spans="1:18" ht="3" customHeight="1" x14ac:dyDescent="0.2">
      <c r="D52" s="1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198"/>
    </row>
    <row r="53" spans="1:18" ht="12.75" customHeight="1" x14ac:dyDescent="0.2">
      <c r="D53" s="19" t="s">
        <v>40</v>
      </c>
      <c r="E53" s="36"/>
      <c r="F53" s="36"/>
      <c r="G53" s="36"/>
      <c r="H53" s="36"/>
      <c r="I53" s="36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75" customHeight="1" x14ac:dyDescent="0.2">
      <c r="D54" s="18" t="s">
        <v>140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spans="1:18" ht="3" customHeight="1" x14ac:dyDescent="0.2">
      <c r="D55" s="1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198"/>
    </row>
    <row r="56" spans="1:18" ht="12.75" customHeight="1" x14ac:dyDescent="0.2">
      <c r="D56" s="19" t="s">
        <v>38</v>
      </c>
      <c r="E56" s="36"/>
      <c r="F56" s="36"/>
      <c r="G56" s="36"/>
      <c r="H56" s="36"/>
      <c r="I56" s="36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75" customHeight="1" x14ac:dyDescent="0.2">
      <c r="D57" s="19" t="s">
        <v>37</v>
      </c>
      <c r="E57" s="36"/>
      <c r="F57" s="36"/>
      <c r="G57" s="36"/>
      <c r="H57" s="36"/>
      <c r="I57" s="36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75" customHeight="1" x14ac:dyDescent="0.2">
      <c r="D58" s="19" t="s">
        <v>36</v>
      </c>
      <c r="E58" s="36"/>
      <c r="F58" s="36"/>
      <c r="G58" s="36"/>
      <c r="H58" s="36"/>
      <c r="I58" s="36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75" customHeight="1" x14ac:dyDescent="0.2">
      <c r="D59" s="19" t="s">
        <v>35</v>
      </c>
      <c r="E59" s="36"/>
      <c r="F59" s="36"/>
      <c r="G59" s="36"/>
      <c r="H59" s="36"/>
      <c r="I59" s="36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75" customHeight="1" x14ac:dyDescent="0.2">
      <c r="D60" s="18" t="s">
        <v>141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</row>
    <row r="61" spans="1:18" ht="3" customHeight="1" x14ac:dyDescent="0.2">
      <c r="D61" s="1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198"/>
    </row>
    <row r="62" spans="1:18" ht="12.75" customHeight="1" x14ac:dyDescent="0.2">
      <c r="D62" s="55" t="s">
        <v>4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2.75" customHeight="1" x14ac:dyDescent="0.2">
      <c r="D63" s="96" t="s">
        <v>186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3" customHeight="1" x14ac:dyDescent="0.2">
      <c r="D64" s="19" t="s">
        <v>35</v>
      </c>
    </row>
    <row r="65" spans="1:18" ht="12.75" customHeight="1" x14ac:dyDescent="0.2">
      <c r="D65" s="19" t="s">
        <v>142</v>
      </c>
      <c r="E65" s="36"/>
      <c r="F65" s="36"/>
      <c r="G65" s="36"/>
      <c r="H65" s="36"/>
      <c r="I65" s="36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3" customHeight="1" x14ac:dyDescent="0.2">
      <c r="D66" s="19"/>
      <c r="E66" s="36"/>
      <c r="F66" s="36"/>
      <c r="G66" s="36"/>
      <c r="H66" s="36"/>
      <c r="I66" s="36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75" customHeight="1" x14ac:dyDescent="0.2">
      <c r="D67" s="55" t="s">
        <v>265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3" customHeight="1" x14ac:dyDescent="0.2">
      <c r="D68" s="19"/>
      <c r="E68" s="36"/>
      <c r="F68" s="36"/>
      <c r="G68" s="36"/>
      <c r="H68" s="36"/>
      <c r="I68" s="36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75" customHeight="1" x14ac:dyDescent="0.2">
      <c r="D69" s="19" t="s">
        <v>143</v>
      </c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</row>
    <row r="70" spans="1:18" ht="12.75" customHeight="1" x14ac:dyDescent="0.2">
      <c r="D70" s="19" t="s">
        <v>144</v>
      </c>
      <c r="E70" s="36"/>
      <c r="F70" s="36"/>
      <c r="G70" s="36"/>
      <c r="H70" s="36"/>
      <c r="I70" s="36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75" customHeight="1" x14ac:dyDescent="0.2">
      <c r="D71" s="19" t="s">
        <v>145</v>
      </c>
      <c r="E71" s="173"/>
      <c r="F71" s="173"/>
      <c r="G71" s="173"/>
      <c r="H71" s="173"/>
      <c r="I71" s="173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3" customHeight="1" x14ac:dyDescent="0.2">
      <c r="D72" s="19"/>
    </row>
    <row r="73" spans="1:18" ht="12.75" customHeight="1" x14ac:dyDescent="0.2">
      <c r="D73" s="55" t="s">
        <v>146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1:18" s="12" customFormat="1" ht="12.75" customHeight="1" x14ac:dyDescent="0.2">
      <c r="D74" s="83" t="s">
        <v>183</v>
      </c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82"/>
    </row>
    <row r="75" spans="1:18" ht="12.75" customHeight="1" x14ac:dyDescent="0.2">
      <c r="D75" s="55" t="s">
        <v>184</v>
      </c>
      <c r="E75" s="56"/>
      <c r="F75" s="174"/>
      <c r="G75" s="174"/>
      <c r="H75" s="174"/>
      <c r="I75" s="174"/>
      <c r="J75" s="56"/>
      <c r="K75" s="174"/>
      <c r="L75" s="174"/>
      <c r="M75" s="174"/>
      <c r="N75" s="174"/>
      <c r="O75" s="174"/>
      <c r="P75" s="174"/>
      <c r="Q75" s="174"/>
      <c r="R75" s="56"/>
    </row>
    <row r="76" spans="1:18" s="12" customFormat="1" ht="12.75" customHeight="1" x14ac:dyDescent="0.2">
      <c r="D76" s="83" t="s">
        <v>180</v>
      </c>
      <c r="E76" s="82"/>
      <c r="F76" s="82"/>
      <c r="G76" s="82"/>
      <c r="H76" s="82"/>
      <c r="I76" s="82"/>
      <c r="J76" s="94"/>
      <c r="K76" s="95"/>
      <c r="L76" s="94"/>
      <c r="M76" s="94"/>
      <c r="N76" s="94"/>
      <c r="O76" s="94"/>
      <c r="P76" s="94"/>
      <c r="Q76" s="94"/>
      <c r="R76" s="94"/>
    </row>
    <row r="77" spans="1:18" ht="12.75" customHeight="1" x14ac:dyDescent="0.2">
      <c r="D77" s="55" t="s">
        <v>185</v>
      </c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2.75" customHeight="1" x14ac:dyDescent="0.2"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99"/>
    </row>
    <row r="79" spans="1:18" ht="12.75" customHeight="1" x14ac:dyDescent="0.2">
      <c r="A79" s="14"/>
      <c r="B79" s="14"/>
      <c r="C79" s="14"/>
      <c r="D79" s="17" t="s">
        <v>161</v>
      </c>
      <c r="E79" s="17">
        <v>2012</v>
      </c>
      <c r="F79" s="17">
        <v>2013</v>
      </c>
      <c r="G79" s="17">
        <v>2014</v>
      </c>
      <c r="H79" s="17">
        <v>2015</v>
      </c>
      <c r="I79" s="17">
        <v>2016</v>
      </c>
      <c r="J79" s="17">
        <f>+I79+1</f>
        <v>2017</v>
      </c>
      <c r="K79" s="17">
        <f t="shared" ref="K79:M79" si="2">+J79+1</f>
        <v>2018</v>
      </c>
      <c r="L79" s="17">
        <f t="shared" si="2"/>
        <v>2019</v>
      </c>
      <c r="M79" s="17">
        <f t="shared" si="2"/>
        <v>2020</v>
      </c>
      <c r="N79" s="17">
        <f>+M79+1</f>
        <v>2021</v>
      </c>
      <c r="O79" s="17">
        <f t="shared" ref="O79:Q79" si="3">+N79+1</f>
        <v>2022</v>
      </c>
      <c r="P79" s="17">
        <f t="shared" si="3"/>
        <v>2023</v>
      </c>
      <c r="Q79" s="200">
        <f t="shared" si="3"/>
        <v>2024</v>
      </c>
      <c r="R79" s="201"/>
    </row>
    <row r="80" spans="1:18" ht="12.75" customHeight="1" x14ac:dyDescent="0.2">
      <c r="D80" s="59" t="s">
        <v>138</v>
      </c>
      <c r="E80" s="61"/>
      <c r="F80" s="61"/>
      <c r="G80" s="61"/>
      <c r="H80" s="61"/>
      <c r="I80" s="61"/>
      <c r="J80" s="53"/>
      <c r="K80" s="53"/>
      <c r="L80" s="53"/>
      <c r="M80" s="53"/>
      <c r="N80" s="63"/>
      <c r="O80" s="63"/>
      <c r="P80" s="63"/>
      <c r="Q80" s="63"/>
      <c r="R80" s="202"/>
    </row>
    <row r="81" spans="1:19" ht="12.75" customHeight="1" x14ac:dyDescent="0.2">
      <c r="D81" s="59" t="s">
        <v>147</v>
      </c>
      <c r="E81" s="61"/>
      <c r="F81" s="61"/>
      <c r="G81" s="61"/>
      <c r="H81" s="61"/>
      <c r="I81" s="61"/>
      <c r="J81" s="53"/>
      <c r="K81" s="53"/>
      <c r="L81" s="53"/>
      <c r="M81" s="53"/>
      <c r="N81" s="53"/>
      <c r="O81" s="53"/>
      <c r="P81" s="53"/>
      <c r="Q81" s="63"/>
      <c r="R81" s="202"/>
    </row>
    <row r="82" spans="1:19" ht="12.75" customHeight="1" x14ac:dyDescent="0.2">
      <c r="D82" s="59" t="s">
        <v>148</v>
      </c>
      <c r="E82" s="61"/>
      <c r="F82" s="61"/>
      <c r="G82" s="61"/>
      <c r="H82" s="61"/>
      <c r="I82" s="61"/>
      <c r="J82" s="53"/>
      <c r="K82" s="53"/>
      <c r="L82" s="53"/>
      <c r="M82" s="53"/>
      <c r="N82" s="53"/>
      <c r="O82" s="53"/>
      <c r="P82" s="53"/>
      <c r="Q82" s="63"/>
      <c r="R82" s="202"/>
    </row>
    <row r="83" spans="1:19" ht="12.75" customHeight="1" x14ac:dyDescent="0.2">
      <c r="D83" s="59" t="s">
        <v>149</v>
      </c>
      <c r="E83" s="61"/>
      <c r="F83" s="61"/>
      <c r="G83" s="61"/>
      <c r="H83" s="61"/>
      <c r="I83" s="61"/>
      <c r="J83" s="53"/>
      <c r="K83" s="53"/>
      <c r="L83" s="53"/>
      <c r="M83" s="53"/>
      <c r="N83" s="53"/>
      <c r="O83" s="53"/>
      <c r="P83" s="53"/>
      <c r="Q83" s="63"/>
      <c r="R83" s="202"/>
    </row>
    <row r="84" spans="1:19" ht="12.75" customHeight="1" x14ac:dyDescent="0.2">
      <c r="D84" s="59" t="s">
        <v>150</v>
      </c>
      <c r="E84" s="61"/>
      <c r="F84" s="61"/>
      <c r="G84" s="61"/>
      <c r="H84" s="61"/>
      <c r="I84" s="61"/>
      <c r="J84" s="53"/>
      <c r="K84" s="53"/>
      <c r="L84" s="53"/>
      <c r="M84" s="53"/>
      <c r="N84" s="53"/>
      <c r="O84" s="53"/>
      <c r="P84" s="53"/>
      <c r="Q84" s="63"/>
      <c r="R84" s="202"/>
    </row>
    <row r="85" spans="1:19" ht="12.75" customHeight="1" x14ac:dyDescent="0.2">
      <c r="D85" s="59" t="s">
        <v>151</v>
      </c>
      <c r="E85" s="61"/>
      <c r="F85" s="61"/>
      <c r="G85" s="61"/>
      <c r="H85" s="61"/>
      <c r="I85" s="61"/>
      <c r="J85" s="53"/>
      <c r="K85" s="53"/>
      <c r="L85" s="53"/>
      <c r="M85" s="53"/>
      <c r="N85" s="53"/>
      <c r="O85" s="53"/>
      <c r="P85" s="53"/>
      <c r="Q85" s="63"/>
      <c r="R85" s="202"/>
    </row>
    <row r="86" spans="1:19" ht="12.75" customHeight="1" x14ac:dyDescent="0.2">
      <c r="D86" s="59" t="s">
        <v>308</v>
      </c>
      <c r="E86" s="61"/>
      <c r="F86" s="61"/>
      <c r="G86" s="61"/>
      <c r="H86" s="61"/>
      <c r="I86" s="61"/>
      <c r="J86" s="53"/>
      <c r="K86" s="53"/>
      <c r="L86" s="53"/>
      <c r="M86" s="53"/>
      <c r="N86" s="53"/>
      <c r="O86" s="53"/>
      <c r="P86" s="53"/>
      <c r="Q86" s="63"/>
      <c r="R86" s="202"/>
    </row>
    <row r="87" spans="1:19" ht="12.75" customHeight="1" x14ac:dyDescent="0.2">
      <c r="D87" s="59" t="s">
        <v>152</v>
      </c>
      <c r="E87" s="61"/>
      <c r="F87" s="61"/>
      <c r="G87" s="61"/>
      <c r="H87" s="61"/>
      <c r="I87" s="61"/>
      <c r="J87" s="98"/>
      <c r="K87" s="98"/>
      <c r="L87" s="98"/>
      <c r="M87" s="98"/>
      <c r="N87" s="98"/>
      <c r="O87" s="98"/>
      <c r="P87" s="98"/>
      <c r="Q87" s="192"/>
      <c r="R87" s="203"/>
    </row>
    <row r="88" spans="1:19" ht="12.75" customHeight="1" x14ac:dyDescent="0.2">
      <c r="D88" s="60" t="s">
        <v>153</v>
      </c>
      <c r="E88" s="68"/>
      <c r="F88" s="68"/>
      <c r="G88" s="68"/>
      <c r="H88" s="68"/>
      <c r="I88" s="68"/>
      <c r="J88" s="99"/>
      <c r="K88" s="99"/>
      <c r="L88" s="99"/>
      <c r="M88" s="99"/>
      <c r="N88" s="99"/>
      <c r="O88" s="99"/>
      <c r="P88" s="99"/>
      <c r="Q88" s="99"/>
      <c r="R88" s="204"/>
    </row>
    <row r="89" spans="1:19" ht="12.75" customHeight="1" x14ac:dyDescent="0.2"/>
    <row r="90" spans="1:19" ht="12.75" customHeight="1" x14ac:dyDescent="0.2">
      <c r="A90" s="14"/>
      <c r="B90" s="14"/>
      <c r="C90" s="14"/>
      <c r="D90" s="17" t="s">
        <v>276</v>
      </c>
      <c r="E90" s="17"/>
      <c r="F90" s="17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195"/>
      <c r="S90" s="12"/>
    </row>
    <row r="91" spans="1:19" ht="12.75" customHeight="1" x14ac:dyDescent="0.2">
      <c r="D91" s="87" t="s">
        <v>266</v>
      </c>
      <c r="E91" s="16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208"/>
      <c r="S91" s="12"/>
    </row>
    <row r="92" spans="1:19" ht="12.75" customHeight="1" x14ac:dyDescent="0.2">
      <c r="D92" s="87" t="s">
        <v>187</v>
      </c>
      <c r="E92" s="10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208"/>
      <c r="S92" s="12"/>
    </row>
    <row r="93" spans="1:19" ht="12.75" customHeight="1" x14ac:dyDescent="0.2">
      <c r="D93" s="87" t="s">
        <v>269</v>
      </c>
      <c r="E93" s="103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208"/>
      <c r="S93" s="12"/>
    </row>
    <row r="94" spans="1:19" ht="12.75" customHeight="1" x14ac:dyDescent="0.2">
      <c r="D94" s="87" t="s">
        <v>162</v>
      </c>
      <c r="E94" s="17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208"/>
      <c r="S94" s="12"/>
    </row>
    <row r="95" spans="1:19" ht="12.75" customHeight="1" x14ac:dyDescent="0.2">
      <c r="D95" s="87" t="s">
        <v>267</v>
      </c>
      <c r="E95" s="103"/>
      <c r="F95" s="205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208"/>
      <c r="S95" s="12"/>
    </row>
    <row r="96" spans="1:19" ht="12.75" customHeight="1" x14ac:dyDescent="0.2">
      <c r="D96" s="87" t="s">
        <v>180</v>
      </c>
      <c r="E96" s="271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208"/>
      <c r="S96" s="12"/>
    </row>
    <row r="97" spans="1:19" ht="12.75" customHeight="1" x14ac:dyDescent="0.2">
      <c r="D97" s="87" t="s">
        <v>188</v>
      </c>
      <c r="E97" s="103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208"/>
      <c r="S97" s="12"/>
    </row>
    <row r="98" spans="1:19" ht="12.75" customHeight="1" x14ac:dyDescent="0.2">
      <c r="D98" s="219" t="s">
        <v>278</v>
      </c>
      <c r="E98" s="220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208"/>
      <c r="S98" s="12"/>
    </row>
    <row r="99" spans="1:19" ht="12.75" customHeight="1" x14ac:dyDescent="0.2">
      <c r="D99" s="219"/>
      <c r="E99" s="220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208"/>
      <c r="S99" s="12"/>
    </row>
    <row r="100" spans="1:19" ht="12.75" customHeight="1" x14ac:dyDescent="0.2">
      <c r="A100" s="14"/>
      <c r="B100" s="14"/>
      <c r="C100" s="14"/>
      <c r="D100" s="17" t="s">
        <v>277</v>
      </c>
      <c r="E100" s="17"/>
      <c r="F100" s="17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195"/>
      <c r="S100" s="12"/>
    </row>
    <row r="101" spans="1:19" ht="12.75" customHeight="1" x14ac:dyDescent="0.2">
      <c r="D101" s="87" t="s">
        <v>271</v>
      </c>
      <c r="E101" s="165"/>
      <c r="G101" s="12"/>
      <c r="H101" s="12"/>
      <c r="I101" s="12"/>
      <c r="P101" s="12"/>
      <c r="Q101" s="12"/>
      <c r="R101" s="208"/>
      <c r="S101" s="12"/>
    </row>
    <row r="102" spans="1:19" ht="12.75" customHeight="1" x14ac:dyDescent="0.2">
      <c r="D102" s="87" t="s">
        <v>268</v>
      </c>
      <c r="E102" s="206"/>
      <c r="G102" s="12"/>
      <c r="H102" s="12"/>
      <c r="I102" s="12"/>
      <c r="P102" s="12"/>
      <c r="Q102" s="12"/>
      <c r="R102" s="208"/>
      <c r="S102" s="12"/>
    </row>
    <row r="103" spans="1:19" ht="12.75" customHeight="1" x14ac:dyDescent="0.2">
      <c r="D103" s="87" t="s">
        <v>270</v>
      </c>
      <c r="E103" s="103"/>
      <c r="G103" s="12"/>
      <c r="H103" s="12"/>
      <c r="I103" s="12"/>
      <c r="P103" s="12"/>
      <c r="Q103" s="12"/>
      <c r="R103" s="208"/>
      <c r="S103" s="12"/>
    </row>
    <row r="104" spans="1:19" ht="12.75" customHeight="1" x14ac:dyDescent="0.2">
      <c r="D104" s="87" t="s">
        <v>162</v>
      </c>
      <c r="E104" s="176"/>
      <c r="G104" s="12"/>
      <c r="H104" s="12"/>
      <c r="I104" s="12"/>
      <c r="P104" s="12"/>
      <c r="Q104" s="12"/>
      <c r="R104" s="208"/>
      <c r="S104" s="12"/>
    </row>
    <row r="105" spans="1:19" ht="12.75" customHeight="1" x14ac:dyDescent="0.2">
      <c r="D105" s="87" t="s">
        <v>180</v>
      </c>
      <c r="E105" s="271"/>
      <c r="G105" s="12"/>
      <c r="H105" s="12"/>
      <c r="I105" s="12"/>
      <c r="P105" s="12"/>
      <c r="Q105" s="12"/>
      <c r="R105" s="208"/>
      <c r="S105" s="12"/>
    </row>
    <row r="106" spans="1:19" ht="12.75" customHeight="1" x14ac:dyDescent="0.2">
      <c r="D106" s="87" t="s">
        <v>188</v>
      </c>
      <c r="E106" s="103"/>
      <c r="G106" s="12"/>
      <c r="H106" s="12"/>
      <c r="I106" s="213"/>
      <c r="P106" s="12"/>
      <c r="Q106" s="12"/>
      <c r="R106" s="208"/>
      <c r="S106" s="12"/>
    </row>
    <row r="107" spans="1:19" ht="12.75" customHeight="1" x14ac:dyDescent="0.2">
      <c r="D107" s="87"/>
      <c r="E107" s="103"/>
      <c r="G107" s="12"/>
      <c r="I107" s="213"/>
      <c r="P107" s="12"/>
      <c r="Q107" s="12"/>
      <c r="R107" s="208"/>
      <c r="S107" s="12"/>
    </row>
    <row r="108" spans="1:19" ht="12.75" customHeight="1" x14ac:dyDescent="0.2">
      <c r="A108" s="14"/>
      <c r="B108" s="14"/>
      <c r="C108" s="14"/>
      <c r="D108" s="17" t="s">
        <v>189</v>
      </c>
      <c r="E108" s="17"/>
      <c r="F108" s="17"/>
      <c r="G108" s="65"/>
      <c r="I108" s="214"/>
      <c r="P108" s="65"/>
      <c r="Q108" s="65"/>
      <c r="R108" s="195"/>
      <c r="S108" s="12"/>
    </row>
    <row r="109" spans="1:19" ht="12.75" customHeight="1" x14ac:dyDescent="0.2">
      <c r="A109" s="14"/>
      <c r="B109" s="14"/>
      <c r="C109" s="14"/>
      <c r="D109" s="17"/>
      <c r="E109" s="207" t="s">
        <v>272</v>
      </c>
      <c r="F109" s="207" t="s">
        <v>223</v>
      </c>
      <c r="G109" s="209"/>
      <c r="I109" s="214"/>
      <c r="P109" s="65"/>
      <c r="Q109" s="65"/>
      <c r="R109" s="195"/>
      <c r="S109" s="12"/>
    </row>
    <row r="110" spans="1:19" ht="12.75" customHeight="1" x14ac:dyDescent="0.2">
      <c r="D110" s="87" t="s">
        <v>322</v>
      </c>
      <c r="E110" s="103"/>
      <c r="F110" s="103"/>
      <c r="I110" s="214"/>
    </row>
    <row r="111" spans="1:19" ht="12.75" customHeight="1" x14ac:dyDescent="0.2">
      <c r="D111" s="87" t="s">
        <v>188</v>
      </c>
      <c r="E111" s="177"/>
      <c r="F111" s="177"/>
      <c r="I111" s="214"/>
    </row>
    <row r="112" spans="1:19" ht="12.75" customHeight="1" x14ac:dyDescent="0.2">
      <c r="D112" s="55" t="s">
        <v>190</v>
      </c>
      <c r="E112" s="56"/>
      <c r="F112" s="56"/>
      <c r="I112" s="214"/>
      <c r="J112" s="210" t="s">
        <v>291</v>
      </c>
      <c r="K112" s="210"/>
      <c r="L112" s="228"/>
      <c r="M112" s="229"/>
      <c r="N112" s="229"/>
      <c r="O112" s="229"/>
    </row>
    <row r="113" spans="4:15" ht="3" customHeight="1" x14ac:dyDescent="0.2">
      <c r="D113" s="87"/>
      <c r="E113" s="103"/>
    </row>
    <row r="114" spans="4:15" ht="12.75" customHeight="1" x14ac:dyDescent="0.2">
      <c r="D114" s="87" t="s">
        <v>191</v>
      </c>
      <c r="E114" s="177"/>
      <c r="F114" s="177"/>
      <c r="J114" s="215"/>
      <c r="K114" s="210" t="s">
        <v>243</v>
      </c>
      <c r="L114" s="210"/>
      <c r="M114" s="210"/>
      <c r="N114" s="210"/>
      <c r="O114" s="210"/>
    </row>
    <row r="115" spans="4:15" ht="12.75" customHeight="1" x14ac:dyDescent="0.2">
      <c r="D115" s="87" t="s">
        <v>309</v>
      </c>
      <c r="E115" s="104"/>
      <c r="F115" s="104"/>
      <c r="J115" s="216">
        <f>+F118</f>
        <v>0</v>
      </c>
      <c r="K115" s="211">
        <v>10</v>
      </c>
      <c r="L115" s="211">
        <v>10.5</v>
      </c>
      <c r="M115" s="211">
        <v>11</v>
      </c>
      <c r="N115" s="211">
        <v>11.5</v>
      </c>
      <c r="O115" s="211">
        <v>12</v>
      </c>
    </row>
    <row r="116" spans="4:15" ht="12.75" customHeight="1" x14ac:dyDescent="0.2">
      <c r="D116" s="55" t="s">
        <v>175</v>
      </c>
      <c r="E116" s="56"/>
      <c r="F116" s="56"/>
      <c r="J116" s="212">
        <v>9.1788797525951274E-2</v>
      </c>
      <c r="K116" s="217"/>
      <c r="L116" s="217"/>
      <c r="M116" s="217"/>
      <c r="N116" s="217"/>
      <c r="O116" s="217"/>
    </row>
    <row r="117" spans="4:15" ht="12.75" customHeight="1" x14ac:dyDescent="0.2">
      <c r="D117" s="83" t="s">
        <v>273</v>
      </c>
      <c r="E117" s="178"/>
      <c r="F117" s="178"/>
      <c r="J117" s="212">
        <v>9.6788797525951278E-2</v>
      </c>
      <c r="K117" s="217"/>
      <c r="L117" s="217"/>
      <c r="M117" s="217"/>
      <c r="N117" s="217"/>
      <c r="O117" s="217"/>
    </row>
    <row r="118" spans="4:15" ht="12.75" customHeight="1" x14ac:dyDescent="0.2">
      <c r="D118" s="55" t="s">
        <v>192</v>
      </c>
      <c r="E118" s="105"/>
      <c r="F118" s="105"/>
      <c r="J118" s="212">
        <v>0.10178879752595128</v>
      </c>
      <c r="K118" s="217"/>
      <c r="L118" s="217"/>
      <c r="M118" s="217"/>
      <c r="N118" s="217"/>
      <c r="O118" s="217"/>
    </row>
    <row r="119" spans="4:15" ht="12.75" customHeight="1" x14ac:dyDescent="0.2">
      <c r="D119" s="83" t="s">
        <v>195</v>
      </c>
      <c r="E119" s="179"/>
      <c r="F119" s="179"/>
      <c r="J119" s="212">
        <v>0.10678879752595129</v>
      </c>
      <c r="K119" s="217"/>
      <c r="L119" s="217"/>
      <c r="M119" s="217"/>
      <c r="N119" s="217"/>
      <c r="O119" s="217"/>
    </row>
    <row r="120" spans="4:15" ht="12.75" customHeight="1" x14ac:dyDescent="0.2">
      <c r="D120" s="83" t="s">
        <v>196</v>
      </c>
      <c r="E120" s="107"/>
      <c r="F120" s="107"/>
      <c r="J120" s="212">
        <v>0.11178879752595129</v>
      </c>
      <c r="K120" s="217"/>
      <c r="L120" s="217"/>
      <c r="M120" s="217"/>
      <c r="N120" s="217"/>
      <c r="O120" s="217"/>
    </row>
    <row r="121" spans="4:15" ht="12.75" customHeight="1" x14ac:dyDescent="0.2"/>
    <row r="122" spans="4:15" ht="12.75" customHeight="1" x14ac:dyDescent="0.2"/>
    <row r="123" spans="4:15" ht="12.75" customHeight="1" x14ac:dyDescent="0.2"/>
    <row r="124" spans="4:15" ht="12.75" customHeight="1" x14ac:dyDescent="0.2"/>
    <row r="125" spans="4:15" ht="12.75" customHeight="1" x14ac:dyDescent="0.2"/>
    <row r="126" spans="4:15" ht="12.75" customHeight="1" x14ac:dyDescent="0.2"/>
    <row r="127" spans="4:15" ht="12.75" customHeight="1" x14ac:dyDescent="0.2"/>
    <row r="128" spans="4:15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Title</vt:lpstr>
      <vt:lpstr>Etiquette</vt:lpstr>
      <vt:lpstr>Shortcuts</vt:lpstr>
      <vt:lpstr>Financial Pulls&gt;&gt;&gt;</vt:lpstr>
      <vt:lpstr>Income Statement</vt:lpstr>
      <vt:lpstr>Balance Sheet</vt:lpstr>
      <vt:lpstr>Cash Flow</vt:lpstr>
      <vt:lpstr>DCF&gt;&gt;&gt;</vt:lpstr>
      <vt:lpstr>DCF</vt:lpstr>
      <vt:lpstr>LBO&gt;&gt;&gt;</vt:lpstr>
      <vt:lpstr>LBO</vt:lpstr>
      <vt:lpstr>Title!Print_Area</vt:lpstr>
      <vt:lpstr>'Balance Sheet'!Print_Titles</vt:lpstr>
      <vt:lpstr>'Cash Flow'!Print_Titles</vt:lpstr>
      <vt:lpstr>'Income Statement'!Print_Titles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Lederer</dc:creator>
  <cp:lastModifiedBy>Microsoft Office User</cp:lastModifiedBy>
  <dcterms:created xsi:type="dcterms:W3CDTF">2018-02-01T00:46:18Z</dcterms:created>
  <dcterms:modified xsi:type="dcterms:W3CDTF">2020-02-06T04:16:33Z</dcterms:modified>
</cp:coreProperties>
</file>